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9.MK" sheetId="1" r:id="rId1"/>
  </sheets>
  <definedNames>
    <definedName name="_xlnm.Print_Area" localSheetId="0">'9.MK'!$A$1:$R$65</definedName>
  </definedNames>
  <calcPr fullCalcOnLoad="1"/>
</workbook>
</file>

<file path=xl/sharedStrings.xml><?xml version="1.0" encoding="utf-8"?>
<sst xmlns="http://schemas.openxmlformats.org/spreadsheetml/2006/main" count="341" uniqueCount="243">
  <si>
    <t>Vinnytsia</t>
  </si>
  <si>
    <t>S.N.</t>
  </si>
  <si>
    <t>Rayon</t>
  </si>
  <si>
    <t>Title of project</t>
  </si>
  <si>
    <t>MPs Typology</t>
  </si>
  <si>
    <t>Name of CO</t>
  </si>
  <si>
    <t>Village/City</t>
  </si>
  <si>
    <t>Beneficary</t>
  </si>
  <si>
    <t>Total project cost</t>
  </si>
  <si>
    <t>Project Contribution</t>
  </si>
  <si>
    <t>Agreement #</t>
  </si>
  <si>
    <t>English</t>
  </si>
  <si>
    <t>Total</t>
  </si>
  <si>
    <t>M</t>
  </si>
  <si>
    <t>F</t>
  </si>
  <si>
    <t>CO</t>
  </si>
  <si>
    <t>VC</t>
  </si>
  <si>
    <t>RSA</t>
  </si>
  <si>
    <t>PS</t>
  </si>
  <si>
    <t>OSA</t>
  </si>
  <si>
    <t xml:space="preserve">incl. Local budget </t>
  </si>
  <si>
    <t>CBA</t>
  </si>
  <si>
    <t xml:space="preserve">Snigurivskiy </t>
  </si>
  <si>
    <t>Energy saving improvement in school of Chervoniy Promin’ village</t>
  </si>
  <si>
    <t>Energy saving</t>
  </si>
  <si>
    <t xml:space="preserve">CO “Chervonoprominskiy village Blahodiyniy Fond “ELLADA”” </t>
  </si>
  <si>
    <t>Chervoniy Promin’</t>
  </si>
  <si>
    <t>МK-01-EU-09</t>
  </si>
  <si>
    <t>Energy saving improvement in school of Chervona Dolyna village</t>
  </si>
  <si>
    <t xml:space="preserve">CO “Chervonodolynskiy village Blahodiyniy Fond “Berehynya”” </t>
  </si>
  <si>
    <t>Chervona Dolyna</t>
  </si>
  <si>
    <t>МK-02-EU-09</t>
  </si>
  <si>
    <t>Energy saving improvement in school of Kyselivka village</t>
  </si>
  <si>
    <t xml:space="preserve">CO “Dobrobut” </t>
  </si>
  <si>
    <t>Kyselivka</t>
  </si>
  <si>
    <t>МK-03-EU-09</t>
  </si>
  <si>
    <t xml:space="preserve">Reconstruction of water supply system in Pavlivka village  </t>
  </si>
  <si>
    <t>Water supply</t>
  </si>
  <si>
    <t>CO “Pavlivs’ka pervynna orhanizatsia veteraniv Snihurivskogo rayonu Mykolaivskoi oblasti”</t>
  </si>
  <si>
    <t xml:space="preserve"> Pavlivka </t>
  </si>
  <si>
    <t>МK-04-EU-09</t>
  </si>
  <si>
    <t xml:space="preserve">Voznesens'kiy </t>
  </si>
  <si>
    <t xml:space="preserve">Improvement of water supply system in Voznesens'ke village  </t>
  </si>
  <si>
    <t>CO “Association Promin’ Voznesens'ke village ”</t>
  </si>
  <si>
    <t>Voznesens'ke</t>
  </si>
  <si>
    <t>МK-05-EU-09</t>
  </si>
  <si>
    <t>Improvement of water supply and sewage systems in two five-storey buildings (№27 and №28) of Martynivs’ke village</t>
  </si>
  <si>
    <t>CO “Association of co-owners of multi-apartnemt buildings “Vognyk 2””</t>
  </si>
  <si>
    <t xml:space="preserve"> Martynivs’ke</t>
  </si>
  <si>
    <t>МK-06-EU-09</t>
  </si>
  <si>
    <t xml:space="preserve">Energy saving improvements in the Centre of Community Development of Galaganivka village </t>
  </si>
  <si>
    <t>CO “Sil’s’ka  hromadska orhanizatsia “Skarbnitza Dobrih Sprav””</t>
  </si>
  <si>
    <t>Galaganivka</t>
  </si>
  <si>
    <t>МK-07-EU-09</t>
  </si>
  <si>
    <t>Ochakovsky</t>
  </si>
  <si>
    <t xml:space="preserve">Energy saving improvement in kindergarten “Zirochka” of Kutsurub village </t>
  </si>
  <si>
    <t>CO “Kutsurubs’ka sil’s’ka asotsiatsia “Zlagoda ”</t>
  </si>
  <si>
    <t xml:space="preserve">Kutsurub </t>
  </si>
  <si>
    <t>МK-08-EU-09</t>
  </si>
  <si>
    <t xml:space="preserve">Krivoozersky </t>
  </si>
  <si>
    <t>Energy improvement in school of Krasnen’ke village</t>
  </si>
  <si>
    <t>CO  “Hromadska orhanizatsia “Nadiya Krasnen’koho”</t>
  </si>
  <si>
    <t>Krasnen’ke</t>
  </si>
  <si>
    <t>МK-09-EU-09</t>
  </si>
  <si>
    <t>Energy improvement in school of Burylove village.</t>
  </si>
  <si>
    <t>CO  “Hromadska orhanizatsia “Vidrod zhennia-B”</t>
  </si>
  <si>
    <t xml:space="preserve">Burylove </t>
  </si>
  <si>
    <t>МK-10-EU-09</t>
  </si>
  <si>
    <t xml:space="preserve">Energy saving improvement in kindergarten #4 “Kazka”  of Krive Ozero urban village </t>
  </si>
  <si>
    <t>CO “Hromadska orhanizatsia “Parostki Nadii”</t>
  </si>
  <si>
    <t>Krive Ozero</t>
  </si>
  <si>
    <t>МK-11-EU-09</t>
  </si>
  <si>
    <t xml:space="preserve">Domanivsky </t>
  </si>
  <si>
    <t>Energy improvement in school of Domanivka urban village.</t>
  </si>
  <si>
    <t>CO  “Hromadska orhanizatsia “Komfort at Domanivska school#2”</t>
  </si>
  <si>
    <t>Domanivka</t>
  </si>
  <si>
    <t>МK-12-EU-09</t>
  </si>
  <si>
    <t>Reconstruction of street lighting  in Suha Balka and Lidiivka villages</t>
  </si>
  <si>
    <t>CO “Hromadska orhanizatsia “Stable social-economic development of villages in Suhobalkivska VC”</t>
  </si>
  <si>
    <t xml:space="preserve">Suha Balka and Lidiivka </t>
  </si>
  <si>
    <t>МK-13-EU-09</t>
  </si>
  <si>
    <t xml:space="preserve">Krivoozers’ky </t>
  </si>
  <si>
    <t xml:space="preserve">Improvement of water supply system in Tryduby village  </t>
  </si>
  <si>
    <t>CO  “Hromadska orhanizatsia “Tridubs’ke djereltse”</t>
  </si>
  <si>
    <t>Tryduby</t>
  </si>
  <si>
    <t>МK-14-EU-09</t>
  </si>
  <si>
    <t xml:space="preserve">Energy improvement in school of Marynivka village. </t>
  </si>
  <si>
    <t>CO  “Hromadska orhanizatsia “Zatishok”</t>
  </si>
  <si>
    <t>Marinivka</t>
  </si>
  <si>
    <t>МK-15-EU-09</t>
  </si>
  <si>
    <t>Energy saving improvement in kindergarten  of Rivne village</t>
  </si>
  <si>
    <t xml:space="preserve">CO “Rivnens’ka sils’ka asotsiatsiia “Prolisok” </t>
  </si>
  <si>
    <t>Rivne</t>
  </si>
  <si>
    <t>МK-16-EU-09</t>
  </si>
  <si>
    <t xml:space="preserve">Improvement of water supply system in Parutine village </t>
  </si>
  <si>
    <t>CO  “Spozhyvche tovarystvo vodokorystyvachiv “Akvatoriia”</t>
  </si>
  <si>
    <t xml:space="preserve">Parutine </t>
  </si>
  <si>
    <t>МK-17-EU-09</t>
  </si>
  <si>
    <t>Veselinivsky</t>
  </si>
  <si>
    <t>Energy saving improvement in kindergarten  of Veselinovo urban village</t>
  </si>
  <si>
    <t>CO “Body of self-organization of population Veselуnovo urban village “Za schaslуve dytynstvo”</t>
  </si>
  <si>
    <t xml:space="preserve">Veselinovo </t>
  </si>
  <si>
    <t>МK-18-EU-09</t>
  </si>
  <si>
    <t xml:space="preserve">Improvement of water supply system in Ostrivka village  </t>
  </si>
  <si>
    <t>CO  “Spozhyvche tovarystvo vodokorystyvachiv “Akva”</t>
  </si>
  <si>
    <t xml:space="preserve">Ostrivka </t>
  </si>
  <si>
    <t>МK-19-EU-09</t>
  </si>
  <si>
    <t xml:space="preserve">Improvement of water supply system in Kozyrka village  </t>
  </si>
  <si>
    <t>CO  “Spozhyvche tovarystvo vodokorystyvachiv “Derekleya”</t>
  </si>
  <si>
    <t>Kozyrka</t>
  </si>
  <si>
    <t>МK-20-EU-09</t>
  </si>
  <si>
    <t>Berezneguvatskiy</t>
  </si>
  <si>
    <t>Energy saving in school of Novosevastopol village.</t>
  </si>
  <si>
    <t>CO “Novosevastopols’ka  hromadska orhanizatsia “Nova Khvylia”</t>
  </si>
  <si>
    <t>Novosevastopol</t>
  </si>
  <si>
    <t>МK-21-EU-09</t>
  </si>
  <si>
    <t xml:space="preserve">Energy saving improvement in kindergarten of Berezneguvate urban village </t>
  </si>
  <si>
    <t>CO “Berezneguvatskiy selycshnyi  blahodiinyi fond “Bereginya”</t>
  </si>
  <si>
    <t xml:space="preserve">Berezneguvate </t>
  </si>
  <si>
    <t>МK-22-EU-09</t>
  </si>
  <si>
    <t xml:space="preserve">Improvement of water supply system in Voronivka village  </t>
  </si>
  <si>
    <t>CO  “Asotsiatsiia sotsialno-ekonomichnoho rozvytku Voronivka village”</t>
  </si>
  <si>
    <t>Voronivka</t>
  </si>
  <si>
    <t>МK-23-EU-09</t>
  </si>
  <si>
    <t xml:space="preserve">Improvement of water supply system in Novohryhorivka village  </t>
  </si>
  <si>
    <t>CO  “Asotsiatsiia sotsialno-ekonomichnoho rozvytku Novohryhorivka village”</t>
  </si>
  <si>
    <t>Novogrigoriivka</t>
  </si>
  <si>
    <t>МK-24-EU-09</t>
  </si>
  <si>
    <t xml:space="preserve">Improvement of water supply system in Mostove village  </t>
  </si>
  <si>
    <t xml:space="preserve">CO “Lastivka” </t>
  </si>
  <si>
    <t>Mostove</t>
  </si>
  <si>
    <t>МK-25-EU-09</t>
  </si>
  <si>
    <t xml:space="preserve">Energy improvement  in the Community Development Centre of Kaluga village </t>
  </si>
  <si>
    <t>CO “Kaluz’ka hromadska orhanizatsia “Fortuna”</t>
  </si>
  <si>
    <t xml:space="preserve">Kaluga </t>
  </si>
  <si>
    <t>МK-26-EU-09</t>
  </si>
  <si>
    <t>Transportation for school children of Pershotravneve village council</t>
  </si>
  <si>
    <t>School bus</t>
  </si>
  <si>
    <t xml:space="preserve">CO “Sil’s’ka  hromadska orhanizatsia “Vidrodzhennia sela” </t>
  </si>
  <si>
    <t>Pershotravneve</t>
  </si>
  <si>
    <t>МK-27-EU-09</t>
  </si>
  <si>
    <t>Transportation for school children of Oleksandrivska village</t>
  </si>
  <si>
    <t>CO “Hromadska organizatsiya “Vidrodjennya” Oleksandrivskoi silskoyi rady</t>
  </si>
  <si>
    <t>Oleksandrivska</t>
  </si>
  <si>
    <t>МK-28-EU-09</t>
  </si>
  <si>
    <t>Energy saving in school of Pokrovka village</t>
  </si>
  <si>
    <t>CO “Orhan samoorganizatsii naselennya “Dobrobut” sela Pokrovka</t>
  </si>
  <si>
    <t>Pokrovka</t>
  </si>
  <si>
    <t>МK-29-EU-09</t>
  </si>
  <si>
    <t>Energy saving improvement in kindergarten  of Mykolaivka village</t>
  </si>
  <si>
    <t xml:space="preserve">VC “Orhan samoorganizatsiyi naselennya “Skarbnichka” sela Mykolayivka” </t>
  </si>
  <si>
    <t>Mykolaivka</t>
  </si>
  <si>
    <t>МK-30-EU-09</t>
  </si>
  <si>
    <t>Energy saving in kindergarten  in Novovoskresenka village</t>
  </si>
  <si>
    <t xml:space="preserve">CO “Orhan samoorganizatsiyi naselennya “Mriya” sela Novovoskresenka” </t>
  </si>
  <si>
    <t xml:space="preserve">Novovoskresenka </t>
  </si>
  <si>
    <t>МK-31-EU-09</t>
  </si>
  <si>
    <t>Transportation for school children of Murahivka village council</t>
  </si>
  <si>
    <t>CO  “Murahivska hromads'ka organizatsiya “Yednist”</t>
  </si>
  <si>
    <t>Murahivka</t>
  </si>
  <si>
    <t>МK-32-EU-09</t>
  </si>
  <si>
    <t xml:space="preserve">Improvement of water supply system in Kubryaki village  </t>
  </si>
  <si>
    <t xml:space="preserve">CO “Orhan samoorganizatsiyi naselennya “Dovira” </t>
  </si>
  <si>
    <t>Kubryaki</t>
  </si>
  <si>
    <t>МK-33-EU-09</t>
  </si>
  <si>
    <t>Energy saving improvement in the Kindergarten #2 “Kalinonka” of Olexandrivka urban village</t>
  </si>
  <si>
    <t>CO  “Oleksandrivska hromadska organizatciya “Parostok”</t>
  </si>
  <si>
    <t>Olexandrivka</t>
  </si>
  <si>
    <t>МK-34-EU-09</t>
  </si>
  <si>
    <t>Energy saving improvement in school of Visunsk village</t>
  </si>
  <si>
    <t>CO  “Hromadska organizatsiya “Respublika”</t>
  </si>
  <si>
    <t>Visunsk</t>
  </si>
  <si>
    <t>МK-35-EU-09</t>
  </si>
  <si>
    <t xml:space="preserve">Elanetskiy </t>
  </si>
  <si>
    <t>Energy saving in school of Yasnogorodka village</t>
  </si>
  <si>
    <t xml:space="preserve">CO “Hromadske Ob’ednannya “Shkilniy Svit” </t>
  </si>
  <si>
    <t xml:space="preserve">Yasnogorodka </t>
  </si>
  <si>
    <t>МK-36-EU-09</t>
  </si>
  <si>
    <t xml:space="preserve">Energy saving in school in Berizki village  </t>
  </si>
  <si>
    <t xml:space="preserve">CO “Hromadska organizatsiya “Dobrobut sela Berizki” </t>
  </si>
  <si>
    <t>Berizki</t>
  </si>
  <si>
    <t>МK-37-EU-09</t>
  </si>
  <si>
    <t>Energy saving in kindergarten of Elanets urban village</t>
  </si>
  <si>
    <t xml:space="preserve">CO “Hromadska organizatsiya “Association of socio-economic development of Elanets urban village” </t>
  </si>
  <si>
    <t xml:space="preserve">Elanets </t>
  </si>
  <si>
    <t>МK-38-EU-09</t>
  </si>
  <si>
    <t>Improvement of Local Health Post in Velikoserbulivka village</t>
  </si>
  <si>
    <t>Health</t>
  </si>
  <si>
    <t xml:space="preserve">CO “Velikoserbulivska hromadska organizatsiya “DOLYA” </t>
  </si>
  <si>
    <t xml:space="preserve">Velikoserbulivka </t>
  </si>
  <si>
    <t>МK-39-EU-09</t>
  </si>
  <si>
    <t>Energy saving improvement in kindergarten of Novovasilievka village</t>
  </si>
  <si>
    <t xml:space="preserve">CO “Hromadska organizatsiya “Elan” </t>
  </si>
  <si>
    <t>Novovasilievka</t>
  </si>
  <si>
    <t>МK-40-EU-09</t>
  </si>
  <si>
    <t>Energy saving in school of Prybuzhzhia village</t>
  </si>
  <si>
    <t>CO “Hromadska organizatsiya “Lileia” pry Prybuz’kii ZOSH I-III”</t>
  </si>
  <si>
    <t xml:space="preserve">Prybuzhzhia </t>
  </si>
  <si>
    <t>МK-41-EU-10</t>
  </si>
  <si>
    <t xml:space="preserve">Energy saving in school of Suha Balka village  </t>
  </si>
  <si>
    <t>CO “Hromadska organizatsiya “Hromadska organizatsiya “Stabilniy socialno-ekonomichniy rozvytok sil Suhobalkivskoyi silskoyi rady”</t>
  </si>
  <si>
    <t>Suha Balka</t>
  </si>
  <si>
    <t>МK-42-EU-10</t>
  </si>
  <si>
    <t>Improvement of water supply system in Chornomorka  village</t>
  </si>
  <si>
    <t>CO “Hromads’ka orhanozatsiia “Chornomorochka” sela Chornomorka Ochakovskoho  rayonu</t>
  </si>
  <si>
    <t>Chornomorka</t>
  </si>
  <si>
    <t>МK-43-EU-10</t>
  </si>
  <si>
    <t>Improvement of water supply system in  Novopetrivka village</t>
  </si>
  <si>
    <t>CO “Novopetrivs’ka sils’ka hromadska organizatsiya “Radislava”</t>
  </si>
  <si>
    <t>Novopetrivka</t>
  </si>
  <si>
    <t>МK-44-EU-10</t>
  </si>
  <si>
    <t>Energy saving in kindergarten “Sonechko”  of Berezneguvate urban village</t>
  </si>
  <si>
    <t>Berezneguvate</t>
  </si>
  <si>
    <t>МK-45-EU-10</t>
  </si>
  <si>
    <t>Improvement of roof in five-storey building # 29 of Martynivs’ke village</t>
  </si>
  <si>
    <t>CO “Asotsiatsia ob’ednan’ spivvlasnykiv bahatokvartyrnyh budynkiv “Vognyk 2”</t>
  </si>
  <si>
    <t>Martynivs’ke</t>
  </si>
  <si>
    <t>МK-46-EU-10</t>
  </si>
  <si>
    <t>Energy saving in kindergarten of Novosevastopol village</t>
  </si>
  <si>
    <t xml:space="preserve">Novosevastopol </t>
  </si>
  <si>
    <t>МK-47-EU-10</t>
  </si>
  <si>
    <t>Domanivsky</t>
  </si>
  <si>
    <t>Energy saving in school #2 of Domanivska urban village.</t>
  </si>
  <si>
    <t>CO „Hromadska orhanizatsia “Komfort at Domanivska school #2”</t>
  </si>
  <si>
    <t>Domanivska</t>
  </si>
  <si>
    <t>МK-48-EU-10</t>
  </si>
  <si>
    <t>Energy saving in school of  Kutsurub village</t>
  </si>
  <si>
    <t>CO “Kutsurubivska silska asotsiatsiya “Zlagoda”</t>
  </si>
  <si>
    <t>Kutsurub</t>
  </si>
  <si>
    <t>МK-49-EU-10</t>
  </si>
  <si>
    <t xml:space="preserve">Energy saving in school of Dmytrivka village  </t>
  </si>
  <si>
    <t>CO “Hromadska organizatsiya “Dobrobut” v seli Dmytrivka Ochakivskoho rayonu”</t>
  </si>
  <si>
    <t xml:space="preserve">Dmytrivka </t>
  </si>
  <si>
    <t>МK-50-EU-10</t>
  </si>
  <si>
    <t>Improvement of water supply system in Novokondakovo  village</t>
  </si>
  <si>
    <t>CO “Sils’ka hromads’ka organizatsiya “Skarbnytsia Dobryh Sprav”</t>
  </si>
  <si>
    <t xml:space="preserve">Novokondakovo </t>
  </si>
  <si>
    <t>МK-51-EU-10</t>
  </si>
  <si>
    <t xml:space="preserve">Energy saving improvement in school of Kaluga village </t>
  </si>
  <si>
    <t>CO  “Kaluzka silska hromadska organizatsiya “FORTUNA”</t>
  </si>
  <si>
    <t>Kaluga</t>
  </si>
  <si>
    <t>МK-52-EU-10</t>
  </si>
  <si>
    <t>Environment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</si>
</sst>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22]d\ mmmm\ yyyy&quot; р.&quot;"/>
    <numFmt numFmtId="194" formatCode="mmm/yyyy"/>
    <numFmt numFmtId="195" formatCode="[$-809]dd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7" borderId="10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1" fillId="7" borderId="12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12" xfId="0" applyFont="1" applyFill="1" applyBorder="1" applyAlignment="1">
      <alignment/>
    </xf>
    <xf numFmtId="0" fontId="20" fillId="4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/>
    </xf>
    <xf numFmtId="0" fontId="20" fillId="4" borderId="2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125" zoomScaleSheetLayoutView="125" workbookViewId="0" topLeftCell="A2">
      <pane ySplit="2" topLeftCell="BM49" activePane="bottomLeft" state="frozen"/>
      <selection pane="topLeft" activeCell="A2" sqref="A2"/>
      <selection pane="bottomLeft" activeCell="G65" sqref="G65"/>
    </sheetView>
  </sheetViews>
  <sheetFormatPr defaultColWidth="9.140625" defaultRowHeight="12.75"/>
  <cols>
    <col min="1" max="1" width="4.28125" style="1" customWidth="1"/>
    <col min="2" max="3" width="10.7109375" style="2" customWidth="1"/>
    <col min="4" max="4" width="21.57421875" style="2" customWidth="1"/>
    <col min="5" max="5" width="19.00390625" style="2" customWidth="1"/>
    <col min="6" max="6" width="9.8515625" style="2" customWidth="1"/>
    <col min="7" max="7" width="10.140625" style="3" customWidth="1"/>
    <col min="8" max="8" width="5.28125" style="1" bestFit="1" customWidth="1"/>
    <col min="9" max="9" width="5.8515625" style="1" customWidth="1"/>
    <col min="10" max="10" width="5.7109375" style="1" customWidth="1"/>
    <col min="11" max="11" width="10.7109375" style="1" customWidth="1"/>
    <col min="12" max="12" width="6.57421875" style="1" customWidth="1"/>
    <col min="13" max="13" width="6.8515625" style="1" customWidth="1"/>
    <col min="14" max="14" width="7.00390625" style="1" customWidth="1"/>
    <col min="15" max="15" width="5.57421875" style="1" customWidth="1"/>
    <col min="16" max="16" width="6.140625" style="1" bestFit="1" customWidth="1"/>
    <col min="17" max="17" width="10.140625" style="1" customWidth="1"/>
    <col min="18" max="18" width="7.28125" style="1" customWidth="1"/>
    <col min="19" max="16384" width="9.140625" style="2" customWidth="1"/>
  </cols>
  <sheetData>
    <row r="1" ht="11.25">
      <c r="A1" s="1" t="s">
        <v>0</v>
      </c>
    </row>
    <row r="2" spans="1:18" s="6" customFormat="1" ht="12.75" customHeight="1">
      <c r="A2" s="24" t="s">
        <v>1</v>
      </c>
      <c r="B2" s="24" t="s">
        <v>2</v>
      </c>
      <c r="C2" s="24" t="s">
        <v>6</v>
      </c>
      <c r="D2" s="24" t="s">
        <v>5</v>
      </c>
      <c r="E2" s="4" t="s">
        <v>3</v>
      </c>
      <c r="F2" s="26" t="s">
        <v>10</v>
      </c>
      <c r="G2" s="26" t="s">
        <v>4</v>
      </c>
      <c r="H2" s="28" t="s">
        <v>7</v>
      </c>
      <c r="I2" s="29"/>
      <c r="J2" s="30"/>
      <c r="K2" s="26" t="s">
        <v>8</v>
      </c>
      <c r="L2" s="24" t="s">
        <v>9</v>
      </c>
      <c r="M2" s="24"/>
      <c r="N2" s="24"/>
      <c r="O2" s="24"/>
      <c r="P2" s="24"/>
      <c r="Q2" s="24"/>
      <c r="R2" s="24"/>
    </row>
    <row r="3" spans="1:18" s="6" customFormat="1" ht="22.5">
      <c r="A3" s="25"/>
      <c r="B3" s="25"/>
      <c r="C3" s="25"/>
      <c r="D3" s="25"/>
      <c r="E3" s="5" t="s">
        <v>11</v>
      </c>
      <c r="F3" s="27"/>
      <c r="G3" s="27"/>
      <c r="H3" s="5" t="s">
        <v>12</v>
      </c>
      <c r="I3" s="5" t="s">
        <v>13</v>
      </c>
      <c r="J3" s="5" t="s">
        <v>14</v>
      </c>
      <c r="K3" s="27"/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7" t="s">
        <v>20</v>
      </c>
      <c r="R3" s="5" t="s">
        <v>21</v>
      </c>
    </row>
    <row r="4" spans="1:18" s="14" customFormat="1" ht="33.75">
      <c r="A4" s="12">
        <v>1</v>
      </c>
      <c r="B4" s="10" t="s">
        <v>22</v>
      </c>
      <c r="C4" s="10" t="s">
        <v>26</v>
      </c>
      <c r="D4" s="10" t="s">
        <v>25</v>
      </c>
      <c r="E4" s="8" t="s">
        <v>23</v>
      </c>
      <c r="F4" s="8" t="s">
        <v>27</v>
      </c>
      <c r="G4" s="8" t="s">
        <v>24</v>
      </c>
      <c r="H4" s="13">
        <f aca="true" t="shared" si="0" ref="H4:H35">SUM(I4:J4)</f>
        <v>510</v>
      </c>
      <c r="I4" s="13">
        <v>230</v>
      </c>
      <c r="J4" s="13">
        <v>280</v>
      </c>
      <c r="K4" s="13">
        <f aca="true" t="shared" si="1" ref="K4:K35">L4+M4+N4+O4+P4+R4</f>
        <v>163289</v>
      </c>
      <c r="L4" s="13">
        <v>11289</v>
      </c>
      <c r="M4" s="13">
        <v>2000</v>
      </c>
      <c r="N4" s="13">
        <v>70000</v>
      </c>
      <c r="O4" s="13">
        <v>0</v>
      </c>
      <c r="P4" s="13">
        <v>0</v>
      </c>
      <c r="Q4" s="13">
        <f aca="true" t="shared" si="2" ref="Q4:Q35">M4+N4+P4</f>
        <v>72000</v>
      </c>
      <c r="R4" s="13">
        <v>80000</v>
      </c>
    </row>
    <row r="5" spans="1:18" s="14" customFormat="1" ht="33.75">
      <c r="A5" s="12">
        <v>2</v>
      </c>
      <c r="B5" s="10" t="s">
        <v>22</v>
      </c>
      <c r="C5" s="10" t="s">
        <v>30</v>
      </c>
      <c r="D5" s="10" t="s">
        <v>29</v>
      </c>
      <c r="E5" s="8" t="s">
        <v>28</v>
      </c>
      <c r="F5" s="8" t="s">
        <v>31</v>
      </c>
      <c r="G5" s="8" t="s">
        <v>24</v>
      </c>
      <c r="H5" s="13">
        <f t="shared" si="0"/>
        <v>1987</v>
      </c>
      <c r="I5" s="13">
        <v>798</v>
      </c>
      <c r="J5" s="13">
        <v>1189</v>
      </c>
      <c r="K5" s="13">
        <f t="shared" si="1"/>
        <v>162748</v>
      </c>
      <c r="L5" s="13">
        <v>11748</v>
      </c>
      <c r="M5" s="13">
        <v>0</v>
      </c>
      <c r="N5" s="13">
        <v>72000</v>
      </c>
      <c r="O5" s="13">
        <v>0</v>
      </c>
      <c r="P5" s="13">
        <v>0</v>
      </c>
      <c r="Q5" s="13">
        <f t="shared" si="2"/>
        <v>72000</v>
      </c>
      <c r="R5" s="13">
        <v>79000</v>
      </c>
    </row>
    <row r="6" spans="1:18" s="14" customFormat="1" ht="33.75">
      <c r="A6" s="8">
        <v>3</v>
      </c>
      <c r="B6" s="8" t="s">
        <v>22</v>
      </c>
      <c r="C6" s="8" t="s">
        <v>34</v>
      </c>
      <c r="D6" s="8" t="s">
        <v>33</v>
      </c>
      <c r="E6" s="8" t="s">
        <v>32</v>
      </c>
      <c r="F6" s="8" t="s">
        <v>35</v>
      </c>
      <c r="G6" s="8" t="s">
        <v>24</v>
      </c>
      <c r="H6" s="8">
        <f t="shared" si="0"/>
        <v>318</v>
      </c>
      <c r="I6" s="8">
        <v>140</v>
      </c>
      <c r="J6" s="8">
        <v>178</v>
      </c>
      <c r="K6" s="8">
        <f t="shared" si="1"/>
        <v>167185</v>
      </c>
      <c r="L6" s="8">
        <v>17185</v>
      </c>
      <c r="M6" s="8">
        <v>0</v>
      </c>
      <c r="N6" s="8">
        <v>72000</v>
      </c>
      <c r="O6" s="8">
        <v>0</v>
      </c>
      <c r="P6" s="8">
        <v>0</v>
      </c>
      <c r="Q6" s="8">
        <f t="shared" si="2"/>
        <v>72000</v>
      </c>
      <c r="R6" s="8">
        <v>78000</v>
      </c>
    </row>
    <row r="7" spans="1:18" s="14" customFormat="1" ht="68.25" customHeight="1">
      <c r="A7" s="8">
        <v>4</v>
      </c>
      <c r="B7" s="8" t="s">
        <v>22</v>
      </c>
      <c r="C7" s="8" t="s">
        <v>39</v>
      </c>
      <c r="D7" s="8" t="s">
        <v>38</v>
      </c>
      <c r="E7" s="8" t="s">
        <v>36</v>
      </c>
      <c r="F7" s="8" t="s">
        <v>40</v>
      </c>
      <c r="G7" s="9" t="s">
        <v>37</v>
      </c>
      <c r="H7" s="8">
        <f t="shared" si="0"/>
        <v>450</v>
      </c>
      <c r="I7" s="8">
        <v>202</v>
      </c>
      <c r="J7" s="8">
        <v>248</v>
      </c>
      <c r="K7" s="8">
        <f t="shared" si="1"/>
        <v>162860</v>
      </c>
      <c r="L7" s="8">
        <v>12860</v>
      </c>
      <c r="M7" s="8">
        <v>10000</v>
      </c>
      <c r="N7" s="8">
        <v>62000</v>
      </c>
      <c r="O7" s="8">
        <v>0</v>
      </c>
      <c r="P7" s="8">
        <v>0</v>
      </c>
      <c r="Q7" s="8">
        <f t="shared" si="2"/>
        <v>72000</v>
      </c>
      <c r="R7" s="8">
        <v>78000</v>
      </c>
    </row>
    <row r="8" spans="1:18" s="14" customFormat="1" ht="33.75">
      <c r="A8" s="8">
        <v>5</v>
      </c>
      <c r="B8" s="8" t="s">
        <v>41</v>
      </c>
      <c r="C8" s="8" t="s">
        <v>44</v>
      </c>
      <c r="D8" s="8" t="s">
        <v>43</v>
      </c>
      <c r="E8" s="8" t="s">
        <v>42</v>
      </c>
      <c r="F8" s="8" t="s">
        <v>45</v>
      </c>
      <c r="G8" s="9" t="s">
        <v>37</v>
      </c>
      <c r="H8" s="8">
        <f t="shared" si="0"/>
        <v>1112</v>
      </c>
      <c r="I8" s="8">
        <v>555</v>
      </c>
      <c r="J8" s="8">
        <v>557</v>
      </c>
      <c r="K8" s="8">
        <f t="shared" si="1"/>
        <v>150004</v>
      </c>
      <c r="L8" s="8">
        <v>8000</v>
      </c>
      <c r="M8" s="8">
        <v>22004</v>
      </c>
      <c r="N8" s="8">
        <v>45000</v>
      </c>
      <c r="O8" s="8">
        <v>0</v>
      </c>
      <c r="P8" s="8">
        <v>0</v>
      </c>
      <c r="Q8" s="8">
        <f t="shared" si="2"/>
        <v>67004</v>
      </c>
      <c r="R8" s="8">
        <v>75000</v>
      </c>
    </row>
    <row r="9" spans="1:18" s="14" customFormat="1" ht="67.5">
      <c r="A9" s="8">
        <v>6</v>
      </c>
      <c r="B9" s="8" t="s">
        <v>41</v>
      </c>
      <c r="C9" s="8" t="s">
        <v>48</v>
      </c>
      <c r="D9" s="8" t="s">
        <v>47</v>
      </c>
      <c r="E9" s="8" t="s">
        <v>46</v>
      </c>
      <c r="F9" s="8" t="s">
        <v>49</v>
      </c>
      <c r="G9" s="9" t="s">
        <v>37</v>
      </c>
      <c r="H9" s="8">
        <f t="shared" si="0"/>
        <v>185</v>
      </c>
      <c r="I9" s="8">
        <v>77</v>
      </c>
      <c r="J9" s="8">
        <v>108</v>
      </c>
      <c r="K9" s="8">
        <f t="shared" si="1"/>
        <v>120005</v>
      </c>
      <c r="L9" s="8">
        <v>6005</v>
      </c>
      <c r="M9" s="8">
        <v>10000</v>
      </c>
      <c r="N9" s="8">
        <v>44000</v>
      </c>
      <c r="O9" s="8">
        <v>0</v>
      </c>
      <c r="P9" s="8">
        <v>0</v>
      </c>
      <c r="Q9" s="8">
        <f t="shared" si="2"/>
        <v>54000</v>
      </c>
      <c r="R9" s="8">
        <v>60000</v>
      </c>
    </row>
    <row r="10" spans="1:18" s="14" customFormat="1" ht="56.25">
      <c r="A10" s="8">
        <v>7</v>
      </c>
      <c r="B10" s="8" t="s">
        <v>22</v>
      </c>
      <c r="C10" s="8" t="s">
        <v>52</v>
      </c>
      <c r="D10" s="8" t="s">
        <v>51</v>
      </c>
      <c r="E10" s="8" t="s">
        <v>50</v>
      </c>
      <c r="F10" s="8" t="s">
        <v>53</v>
      </c>
      <c r="G10" s="8" t="s">
        <v>24</v>
      </c>
      <c r="H10" s="8">
        <f t="shared" si="0"/>
        <v>538</v>
      </c>
      <c r="I10" s="8">
        <v>200</v>
      </c>
      <c r="J10" s="8">
        <v>338</v>
      </c>
      <c r="K10" s="8">
        <f t="shared" si="1"/>
        <v>161369</v>
      </c>
      <c r="L10" s="8">
        <v>13369</v>
      </c>
      <c r="M10" s="8">
        <v>10000</v>
      </c>
      <c r="N10" s="8">
        <v>62000</v>
      </c>
      <c r="O10" s="8">
        <v>0</v>
      </c>
      <c r="P10" s="8">
        <v>0</v>
      </c>
      <c r="Q10" s="8">
        <f t="shared" si="2"/>
        <v>72000</v>
      </c>
      <c r="R10" s="8">
        <v>76000</v>
      </c>
    </row>
    <row r="11" spans="1:18" s="14" customFormat="1" ht="45">
      <c r="A11" s="8">
        <v>8</v>
      </c>
      <c r="B11" s="8" t="s">
        <v>54</v>
      </c>
      <c r="C11" s="8" t="s">
        <v>57</v>
      </c>
      <c r="D11" s="8" t="s">
        <v>56</v>
      </c>
      <c r="E11" s="8" t="s">
        <v>55</v>
      </c>
      <c r="F11" s="8" t="s">
        <v>58</v>
      </c>
      <c r="G11" s="8" t="s">
        <v>24</v>
      </c>
      <c r="H11" s="8">
        <f t="shared" si="0"/>
        <v>540</v>
      </c>
      <c r="I11" s="8">
        <v>241</v>
      </c>
      <c r="J11" s="8">
        <v>299</v>
      </c>
      <c r="K11" s="8">
        <f t="shared" si="1"/>
        <v>154000</v>
      </c>
      <c r="L11" s="8">
        <v>7800</v>
      </c>
      <c r="M11" s="8">
        <v>70200</v>
      </c>
      <c r="N11" s="8">
        <v>0</v>
      </c>
      <c r="O11" s="8">
        <v>0</v>
      </c>
      <c r="P11" s="8">
        <v>0</v>
      </c>
      <c r="Q11" s="8">
        <f t="shared" si="2"/>
        <v>70200</v>
      </c>
      <c r="R11" s="8">
        <v>76000</v>
      </c>
    </row>
    <row r="12" spans="1:18" s="14" customFormat="1" ht="33.75">
      <c r="A12" s="8">
        <v>9</v>
      </c>
      <c r="B12" s="8" t="s">
        <v>59</v>
      </c>
      <c r="C12" s="8" t="s">
        <v>62</v>
      </c>
      <c r="D12" s="8" t="s">
        <v>61</v>
      </c>
      <c r="E12" s="8" t="s">
        <v>60</v>
      </c>
      <c r="F12" s="8" t="s">
        <v>63</v>
      </c>
      <c r="G12" s="8" t="s">
        <v>24</v>
      </c>
      <c r="H12" s="8">
        <f t="shared" si="0"/>
        <v>376</v>
      </c>
      <c r="I12" s="8">
        <v>141</v>
      </c>
      <c r="J12" s="8">
        <v>235</v>
      </c>
      <c r="K12" s="8">
        <f t="shared" si="1"/>
        <v>147350</v>
      </c>
      <c r="L12" s="8">
        <v>7367</v>
      </c>
      <c r="M12" s="8">
        <v>0</v>
      </c>
      <c r="N12" s="8">
        <v>66308</v>
      </c>
      <c r="O12" s="8">
        <v>0</v>
      </c>
      <c r="P12" s="8">
        <v>0</v>
      </c>
      <c r="Q12" s="8">
        <f t="shared" si="2"/>
        <v>66308</v>
      </c>
      <c r="R12" s="8">
        <v>73675</v>
      </c>
    </row>
    <row r="13" spans="1:18" s="14" customFormat="1" ht="33.75">
      <c r="A13" s="8">
        <v>10</v>
      </c>
      <c r="B13" s="8" t="s">
        <v>59</v>
      </c>
      <c r="C13" s="8" t="s">
        <v>66</v>
      </c>
      <c r="D13" s="8" t="s">
        <v>65</v>
      </c>
      <c r="E13" s="8" t="s">
        <v>64</v>
      </c>
      <c r="F13" s="8" t="s">
        <v>67</v>
      </c>
      <c r="G13" s="8" t="s">
        <v>24</v>
      </c>
      <c r="H13" s="8">
        <f t="shared" si="0"/>
        <v>371</v>
      </c>
      <c r="I13" s="8">
        <v>187</v>
      </c>
      <c r="J13" s="8">
        <v>184</v>
      </c>
      <c r="K13" s="8">
        <f t="shared" si="1"/>
        <v>152353</v>
      </c>
      <c r="L13" s="8">
        <v>7953</v>
      </c>
      <c r="M13" s="8">
        <v>0</v>
      </c>
      <c r="N13" s="8">
        <v>68400</v>
      </c>
      <c r="O13" s="8">
        <v>0</v>
      </c>
      <c r="P13" s="8">
        <v>0</v>
      </c>
      <c r="Q13" s="8">
        <f t="shared" si="2"/>
        <v>68400</v>
      </c>
      <c r="R13" s="8">
        <v>76000</v>
      </c>
    </row>
    <row r="14" spans="1:18" s="14" customFormat="1" ht="56.25">
      <c r="A14" s="8">
        <v>11</v>
      </c>
      <c r="B14" s="8" t="s">
        <v>59</v>
      </c>
      <c r="C14" s="8" t="s">
        <v>70</v>
      </c>
      <c r="D14" s="8" t="s">
        <v>69</v>
      </c>
      <c r="E14" s="8" t="s">
        <v>68</v>
      </c>
      <c r="F14" s="8" t="s">
        <v>71</v>
      </c>
      <c r="G14" s="8" t="s">
        <v>24</v>
      </c>
      <c r="H14" s="8">
        <f t="shared" si="0"/>
        <v>620</v>
      </c>
      <c r="I14" s="8">
        <v>263</v>
      </c>
      <c r="J14" s="8">
        <v>357</v>
      </c>
      <c r="K14" s="8">
        <f t="shared" si="1"/>
        <v>158000</v>
      </c>
      <c r="L14" s="8">
        <v>13600</v>
      </c>
      <c r="M14" s="8">
        <v>68400</v>
      </c>
      <c r="N14" s="8">
        <v>0</v>
      </c>
      <c r="O14" s="8">
        <v>0</v>
      </c>
      <c r="P14" s="8">
        <v>0</v>
      </c>
      <c r="Q14" s="8">
        <f t="shared" si="2"/>
        <v>68400</v>
      </c>
      <c r="R14" s="8">
        <v>76000</v>
      </c>
    </row>
    <row r="15" spans="1:18" s="14" customFormat="1" ht="33.75">
      <c r="A15" s="12">
        <v>12</v>
      </c>
      <c r="B15" s="8" t="s">
        <v>72</v>
      </c>
      <c r="C15" s="8" t="s">
        <v>75</v>
      </c>
      <c r="D15" s="8" t="s">
        <v>74</v>
      </c>
      <c r="E15" s="8" t="s">
        <v>73</v>
      </c>
      <c r="F15" s="8" t="s">
        <v>76</v>
      </c>
      <c r="G15" s="8" t="s">
        <v>24</v>
      </c>
      <c r="H15" s="8">
        <f t="shared" si="0"/>
        <v>760</v>
      </c>
      <c r="I15" s="8">
        <v>350</v>
      </c>
      <c r="J15" s="8">
        <v>410</v>
      </c>
      <c r="K15" s="8">
        <f t="shared" si="1"/>
        <v>153108</v>
      </c>
      <c r="L15" s="8">
        <v>8708</v>
      </c>
      <c r="M15" s="8">
        <v>0</v>
      </c>
      <c r="N15" s="8">
        <v>68400</v>
      </c>
      <c r="O15" s="8">
        <v>0</v>
      </c>
      <c r="P15" s="8">
        <v>0</v>
      </c>
      <c r="Q15" s="8">
        <f t="shared" si="2"/>
        <v>68400</v>
      </c>
      <c r="R15" s="8">
        <v>76000</v>
      </c>
    </row>
    <row r="16" spans="1:18" s="14" customFormat="1" ht="45">
      <c r="A16" s="12">
        <v>13</v>
      </c>
      <c r="B16" s="8" t="s">
        <v>72</v>
      </c>
      <c r="C16" s="8" t="s">
        <v>79</v>
      </c>
      <c r="D16" s="8" t="s">
        <v>78</v>
      </c>
      <c r="E16" s="8" t="s">
        <v>77</v>
      </c>
      <c r="F16" s="8" t="s">
        <v>80</v>
      </c>
      <c r="G16" s="8" t="s">
        <v>24</v>
      </c>
      <c r="H16" s="8">
        <f t="shared" si="0"/>
        <v>1194</v>
      </c>
      <c r="I16" s="8">
        <v>570</v>
      </c>
      <c r="J16" s="8">
        <v>624</v>
      </c>
      <c r="K16" s="8">
        <f t="shared" si="1"/>
        <v>121000</v>
      </c>
      <c r="L16" s="8">
        <v>6208</v>
      </c>
      <c r="M16" s="8">
        <v>34149</v>
      </c>
      <c r="N16" s="8">
        <v>20504</v>
      </c>
      <c r="O16" s="8">
        <v>0</v>
      </c>
      <c r="P16" s="8">
        <v>0</v>
      </c>
      <c r="Q16" s="8">
        <f t="shared" si="2"/>
        <v>54653</v>
      </c>
      <c r="R16" s="8">
        <v>60139</v>
      </c>
    </row>
    <row r="17" spans="1:18" s="14" customFormat="1" ht="33.75">
      <c r="A17" s="8">
        <v>14</v>
      </c>
      <c r="B17" s="8" t="s">
        <v>81</v>
      </c>
      <c r="C17" s="11" t="s">
        <v>84</v>
      </c>
      <c r="D17" s="11" t="s">
        <v>83</v>
      </c>
      <c r="E17" s="8" t="s">
        <v>82</v>
      </c>
      <c r="F17" s="8" t="s">
        <v>85</v>
      </c>
      <c r="G17" s="9" t="s">
        <v>37</v>
      </c>
      <c r="H17" s="8">
        <f t="shared" si="0"/>
        <v>550</v>
      </c>
      <c r="I17" s="15">
        <v>299</v>
      </c>
      <c r="J17" s="15">
        <v>251</v>
      </c>
      <c r="K17" s="8">
        <f t="shared" si="1"/>
        <v>160774</v>
      </c>
      <c r="L17" s="8">
        <v>12100</v>
      </c>
      <c r="M17" s="8">
        <v>3131</v>
      </c>
      <c r="N17" s="8">
        <v>69570</v>
      </c>
      <c r="O17" s="8">
        <v>0</v>
      </c>
      <c r="P17" s="8">
        <v>0</v>
      </c>
      <c r="Q17" s="8">
        <f t="shared" si="2"/>
        <v>72701</v>
      </c>
      <c r="R17" s="8">
        <v>75973</v>
      </c>
    </row>
    <row r="18" spans="1:18" s="14" customFormat="1" ht="33.75">
      <c r="A18" s="8">
        <v>15</v>
      </c>
      <c r="B18" s="8" t="s">
        <v>72</v>
      </c>
      <c r="C18" s="8" t="s">
        <v>88</v>
      </c>
      <c r="D18" s="8" t="s">
        <v>87</v>
      </c>
      <c r="E18" s="8" t="s">
        <v>86</v>
      </c>
      <c r="F18" s="8" t="s">
        <v>89</v>
      </c>
      <c r="G18" s="8" t="s">
        <v>24</v>
      </c>
      <c r="H18" s="8">
        <f t="shared" si="0"/>
        <v>586</v>
      </c>
      <c r="I18" s="15">
        <v>240</v>
      </c>
      <c r="J18" s="15">
        <v>346</v>
      </c>
      <c r="K18" s="8">
        <f t="shared" si="1"/>
        <v>152000</v>
      </c>
      <c r="L18" s="8">
        <v>7600</v>
      </c>
      <c r="M18" s="8">
        <v>0</v>
      </c>
      <c r="N18" s="8">
        <v>68400</v>
      </c>
      <c r="O18" s="8">
        <v>0</v>
      </c>
      <c r="P18" s="8">
        <v>0</v>
      </c>
      <c r="Q18" s="8">
        <f t="shared" si="2"/>
        <v>68400</v>
      </c>
      <c r="R18" s="8">
        <v>76000</v>
      </c>
    </row>
    <row r="19" spans="1:18" s="14" customFormat="1" ht="45">
      <c r="A19" s="8">
        <v>16</v>
      </c>
      <c r="B19" s="8" t="s">
        <v>54</v>
      </c>
      <c r="C19" s="8" t="s">
        <v>92</v>
      </c>
      <c r="D19" s="8" t="s">
        <v>91</v>
      </c>
      <c r="E19" s="8" t="s">
        <v>90</v>
      </c>
      <c r="F19" s="8" t="s">
        <v>93</v>
      </c>
      <c r="G19" s="8" t="s">
        <v>24</v>
      </c>
      <c r="H19" s="8">
        <f t="shared" si="0"/>
        <v>188</v>
      </c>
      <c r="I19" s="8">
        <v>112</v>
      </c>
      <c r="J19" s="8">
        <v>76</v>
      </c>
      <c r="K19" s="8">
        <f t="shared" si="1"/>
        <v>146420</v>
      </c>
      <c r="L19" s="8">
        <v>7253</v>
      </c>
      <c r="M19" s="8">
        <v>51000</v>
      </c>
      <c r="N19" s="8">
        <v>15000</v>
      </c>
      <c r="O19" s="8">
        <v>0</v>
      </c>
      <c r="P19" s="8">
        <v>0</v>
      </c>
      <c r="Q19" s="8">
        <f t="shared" si="2"/>
        <v>66000</v>
      </c>
      <c r="R19" s="8">
        <v>73167</v>
      </c>
    </row>
    <row r="20" spans="1:18" s="14" customFormat="1" ht="33.75">
      <c r="A20" s="8">
        <v>17</v>
      </c>
      <c r="B20" s="8" t="s">
        <v>54</v>
      </c>
      <c r="C20" s="8" t="s">
        <v>96</v>
      </c>
      <c r="D20" s="8" t="s">
        <v>95</v>
      </c>
      <c r="E20" s="8" t="s">
        <v>94</v>
      </c>
      <c r="F20" s="8" t="s">
        <v>97</v>
      </c>
      <c r="G20" s="9" t="s">
        <v>37</v>
      </c>
      <c r="H20" s="8">
        <f t="shared" si="0"/>
        <v>168</v>
      </c>
      <c r="I20" s="8">
        <v>79</v>
      </c>
      <c r="J20" s="8">
        <v>89</v>
      </c>
      <c r="K20" s="8">
        <f t="shared" si="1"/>
        <v>150200</v>
      </c>
      <c r="L20" s="8">
        <v>9100</v>
      </c>
      <c r="M20" s="8">
        <v>51000</v>
      </c>
      <c r="N20" s="8">
        <v>15000</v>
      </c>
      <c r="O20" s="8">
        <v>0</v>
      </c>
      <c r="P20" s="8">
        <v>0</v>
      </c>
      <c r="Q20" s="8">
        <f t="shared" si="2"/>
        <v>66000</v>
      </c>
      <c r="R20" s="8">
        <v>75100</v>
      </c>
    </row>
    <row r="21" spans="1:18" s="14" customFormat="1" ht="45">
      <c r="A21" s="8">
        <v>18</v>
      </c>
      <c r="B21" s="8" t="s">
        <v>98</v>
      </c>
      <c r="C21" s="8" t="s">
        <v>101</v>
      </c>
      <c r="D21" s="8" t="s">
        <v>100</v>
      </c>
      <c r="E21" s="8" t="s">
        <v>99</v>
      </c>
      <c r="F21" s="8" t="s">
        <v>102</v>
      </c>
      <c r="G21" s="8" t="s">
        <v>24</v>
      </c>
      <c r="H21" s="8">
        <f t="shared" si="0"/>
        <v>340</v>
      </c>
      <c r="I21" s="8">
        <v>151</v>
      </c>
      <c r="J21" s="8">
        <v>189</v>
      </c>
      <c r="K21" s="8">
        <f t="shared" si="1"/>
        <v>151162</v>
      </c>
      <c r="L21" s="8">
        <v>7701</v>
      </c>
      <c r="M21" s="8">
        <v>0</v>
      </c>
      <c r="N21" s="8">
        <v>67951</v>
      </c>
      <c r="O21" s="8">
        <v>0</v>
      </c>
      <c r="P21" s="8">
        <v>0</v>
      </c>
      <c r="Q21" s="8">
        <f t="shared" si="2"/>
        <v>67951</v>
      </c>
      <c r="R21" s="8">
        <v>75510</v>
      </c>
    </row>
    <row r="22" spans="1:18" s="14" customFormat="1" ht="33.75">
      <c r="A22" s="8">
        <v>19</v>
      </c>
      <c r="B22" s="8" t="s">
        <v>54</v>
      </c>
      <c r="C22" s="8" t="s">
        <v>105</v>
      </c>
      <c r="D22" s="8" t="s">
        <v>104</v>
      </c>
      <c r="E22" s="8" t="s">
        <v>103</v>
      </c>
      <c r="F22" s="8" t="s">
        <v>106</v>
      </c>
      <c r="G22" s="9" t="s">
        <v>37</v>
      </c>
      <c r="H22" s="8">
        <f t="shared" si="0"/>
        <v>231</v>
      </c>
      <c r="I22" s="8">
        <v>110</v>
      </c>
      <c r="J22" s="8">
        <v>121</v>
      </c>
      <c r="K22" s="8">
        <f t="shared" si="1"/>
        <v>154000</v>
      </c>
      <c r="L22" s="8">
        <v>10000</v>
      </c>
      <c r="M22" s="8">
        <v>53000</v>
      </c>
      <c r="N22" s="8">
        <v>15000</v>
      </c>
      <c r="O22" s="8">
        <v>0</v>
      </c>
      <c r="P22" s="8">
        <v>0</v>
      </c>
      <c r="Q22" s="8">
        <f t="shared" si="2"/>
        <v>68000</v>
      </c>
      <c r="R22" s="8">
        <v>76000</v>
      </c>
    </row>
    <row r="23" spans="1:18" s="14" customFormat="1" ht="33.75">
      <c r="A23" s="8">
        <v>20</v>
      </c>
      <c r="B23" s="8" t="s">
        <v>54</v>
      </c>
      <c r="C23" s="8" t="s">
        <v>109</v>
      </c>
      <c r="D23" s="8" t="s">
        <v>108</v>
      </c>
      <c r="E23" s="8" t="s">
        <v>107</v>
      </c>
      <c r="F23" s="8" t="s">
        <v>110</v>
      </c>
      <c r="G23" s="9" t="s">
        <v>37</v>
      </c>
      <c r="H23" s="8">
        <f t="shared" si="0"/>
        <v>1000</v>
      </c>
      <c r="I23" s="8">
        <v>470</v>
      </c>
      <c r="J23" s="8">
        <v>530</v>
      </c>
      <c r="K23" s="8">
        <f t="shared" si="1"/>
        <v>155331</v>
      </c>
      <c r="L23" s="8">
        <v>17331</v>
      </c>
      <c r="M23" s="8">
        <v>2000</v>
      </c>
      <c r="N23" s="8">
        <v>60000</v>
      </c>
      <c r="O23" s="8">
        <v>0</v>
      </c>
      <c r="P23" s="8">
        <v>0</v>
      </c>
      <c r="Q23" s="8">
        <f t="shared" si="2"/>
        <v>62000</v>
      </c>
      <c r="R23" s="8">
        <v>76000</v>
      </c>
    </row>
    <row r="24" spans="1:18" s="14" customFormat="1" ht="33.75">
      <c r="A24" s="8">
        <v>21</v>
      </c>
      <c r="B24" s="8" t="s">
        <v>111</v>
      </c>
      <c r="C24" s="8" t="s">
        <v>114</v>
      </c>
      <c r="D24" s="8" t="s">
        <v>113</v>
      </c>
      <c r="E24" s="8" t="s">
        <v>112</v>
      </c>
      <c r="F24" s="8" t="s">
        <v>115</v>
      </c>
      <c r="G24" s="8" t="s">
        <v>24</v>
      </c>
      <c r="H24" s="8">
        <f t="shared" si="0"/>
        <v>402</v>
      </c>
      <c r="I24" s="8">
        <v>183</v>
      </c>
      <c r="J24" s="8">
        <v>219</v>
      </c>
      <c r="K24" s="8">
        <f t="shared" si="1"/>
        <v>100000</v>
      </c>
      <c r="L24" s="8">
        <v>5000</v>
      </c>
      <c r="M24" s="8">
        <v>5000</v>
      </c>
      <c r="N24" s="8">
        <v>40000</v>
      </c>
      <c r="O24" s="8">
        <v>0</v>
      </c>
      <c r="P24" s="8">
        <v>0</v>
      </c>
      <c r="Q24" s="8">
        <f t="shared" si="2"/>
        <v>45000</v>
      </c>
      <c r="R24" s="8">
        <v>50000</v>
      </c>
    </row>
    <row r="25" spans="1:18" s="14" customFormat="1" ht="48.75" customHeight="1">
      <c r="A25" s="8">
        <v>22</v>
      </c>
      <c r="B25" s="8" t="s">
        <v>111</v>
      </c>
      <c r="C25" s="8" t="s">
        <v>118</v>
      </c>
      <c r="D25" s="8" t="s">
        <v>117</v>
      </c>
      <c r="E25" s="8" t="s">
        <v>116</v>
      </c>
      <c r="F25" s="8" t="s">
        <v>119</v>
      </c>
      <c r="G25" s="8" t="s">
        <v>24</v>
      </c>
      <c r="H25" s="8">
        <f t="shared" si="0"/>
        <v>312</v>
      </c>
      <c r="I25" s="8">
        <v>107</v>
      </c>
      <c r="J25" s="8">
        <v>205</v>
      </c>
      <c r="K25" s="8">
        <f t="shared" si="1"/>
        <v>100268</v>
      </c>
      <c r="L25" s="8">
        <v>5268</v>
      </c>
      <c r="M25" s="8">
        <v>45000</v>
      </c>
      <c r="N25" s="8">
        <v>0</v>
      </c>
      <c r="O25" s="8">
        <v>0</v>
      </c>
      <c r="P25" s="8">
        <v>0</v>
      </c>
      <c r="Q25" s="8">
        <f t="shared" si="2"/>
        <v>45000</v>
      </c>
      <c r="R25" s="8">
        <v>50000</v>
      </c>
    </row>
    <row r="26" spans="1:18" s="14" customFormat="1" ht="33.75">
      <c r="A26" s="8">
        <v>23</v>
      </c>
      <c r="B26" s="8" t="s">
        <v>41</v>
      </c>
      <c r="C26" s="8" t="s">
        <v>122</v>
      </c>
      <c r="D26" s="8" t="s">
        <v>121</v>
      </c>
      <c r="E26" s="8" t="s">
        <v>120</v>
      </c>
      <c r="F26" s="8" t="s">
        <v>123</v>
      </c>
      <c r="G26" s="9" t="s">
        <v>37</v>
      </c>
      <c r="H26" s="8">
        <f t="shared" si="0"/>
        <v>1315</v>
      </c>
      <c r="I26" s="8">
        <v>608</v>
      </c>
      <c r="J26" s="8">
        <v>707</v>
      </c>
      <c r="K26" s="8">
        <f t="shared" si="1"/>
        <v>172876</v>
      </c>
      <c r="L26" s="8">
        <v>8649</v>
      </c>
      <c r="M26" s="8">
        <v>38337</v>
      </c>
      <c r="N26" s="8">
        <v>50025</v>
      </c>
      <c r="O26" s="8">
        <v>0</v>
      </c>
      <c r="P26" s="8">
        <v>0</v>
      </c>
      <c r="Q26" s="8">
        <f t="shared" si="2"/>
        <v>88362</v>
      </c>
      <c r="R26" s="8">
        <v>75865</v>
      </c>
    </row>
    <row r="27" spans="1:18" s="14" customFormat="1" ht="33.75">
      <c r="A27" s="8">
        <v>24</v>
      </c>
      <c r="B27" s="8" t="s">
        <v>41</v>
      </c>
      <c r="C27" s="8" t="s">
        <v>126</v>
      </c>
      <c r="D27" s="8" t="s">
        <v>125</v>
      </c>
      <c r="E27" s="8" t="s">
        <v>124</v>
      </c>
      <c r="F27" s="8" t="s">
        <v>127</v>
      </c>
      <c r="G27" s="9" t="s">
        <v>37</v>
      </c>
      <c r="H27" s="8">
        <f t="shared" si="0"/>
        <v>341</v>
      </c>
      <c r="I27" s="8">
        <v>180</v>
      </c>
      <c r="J27" s="8">
        <v>161</v>
      </c>
      <c r="K27" s="8">
        <f t="shared" si="1"/>
        <v>196031</v>
      </c>
      <c r="L27" s="8">
        <v>9852</v>
      </c>
      <c r="M27" s="8">
        <v>50172</v>
      </c>
      <c r="N27" s="8">
        <v>59912</v>
      </c>
      <c r="O27" s="8">
        <v>0</v>
      </c>
      <c r="P27" s="8">
        <v>0</v>
      </c>
      <c r="Q27" s="8">
        <f t="shared" si="2"/>
        <v>110084</v>
      </c>
      <c r="R27" s="8">
        <v>76095</v>
      </c>
    </row>
    <row r="28" spans="1:18" s="14" customFormat="1" ht="30.75" customHeight="1">
      <c r="A28" s="8">
        <v>25</v>
      </c>
      <c r="B28" s="8" t="s">
        <v>72</v>
      </c>
      <c r="C28" s="8" t="s">
        <v>130</v>
      </c>
      <c r="D28" s="8" t="s">
        <v>129</v>
      </c>
      <c r="E28" s="8" t="s">
        <v>128</v>
      </c>
      <c r="F28" s="8" t="s">
        <v>131</v>
      </c>
      <c r="G28" s="9" t="s">
        <v>37</v>
      </c>
      <c r="H28" s="8">
        <f t="shared" si="0"/>
        <v>144</v>
      </c>
      <c r="I28" s="8">
        <v>51</v>
      </c>
      <c r="J28" s="8">
        <v>93</v>
      </c>
      <c r="K28" s="8">
        <f t="shared" si="1"/>
        <v>158797</v>
      </c>
      <c r="L28" s="8">
        <v>7942</v>
      </c>
      <c r="M28" s="8">
        <v>8692</v>
      </c>
      <c r="N28" s="8">
        <v>64769</v>
      </c>
      <c r="O28" s="8">
        <v>0</v>
      </c>
      <c r="P28" s="8">
        <v>0</v>
      </c>
      <c r="Q28" s="8">
        <f t="shared" si="2"/>
        <v>73461</v>
      </c>
      <c r="R28" s="8">
        <v>77394</v>
      </c>
    </row>
    <row r="29" spans="1:18" s="14" customFormat="1" ht="45">
      <c r="A29" s="8">
        <v>26</v>
      </c>
      <c r="B29" s="8" t="s">
        <v>111</v>
      </c>
      <c r="C29" s="8" t="s">
        <v>134</v>
      </c>
      <c r="D29" s="8" t="s">
        <v>133</v>
      </c>
      <c r="E29" s="8" t="s">
        <v>132</v>
      </c>
      <c r="F29" s="8" t="s">
        <v>135</v>
      </c>
      <c r="G29" s="8" t="s">
        <v>24</v>
      </c>
      <c r="H29" s="8">
        <f t="shared" si="0"/>
        <v>964</v>
      </c>
      <c r="I29" s="8">
        <v>453</v>
      </c>
      <c r="J29" s="8">
        <v>511</v>
      </c>
      <c r="K29" s="8">
        <f t="shared" si="1"/>
        <v>160430</v>
      </c>
      <c r="L29" s="8">
        <v>8430</v>
      </c>
      <c r="M29" s="8">
        <v>5000</v>
      </c>
      <c r="N29" s="8">
        <v>67000</v>
      </c>
      <c r="O29" s="8">
        <v>0</v>
      </c>
      <c r="P29" s="8">
        <v>0</v>
      </c>
      <c r="Q29" s="8">
        <f t="shared" si="2"/>
        <v>72000</v>
      </c>
      <c r="R29" s="8">
        <v>80000</v>
      </c>
    </row>
    <row r="30" spans="1:18" s="14" customFormat="1" ht="45">
      <c r="A30" s="8">
        <v>27</v>
      </c>
      <c r="B30" s="8" t="s">
        <v>22</v>
      </c>
      <c r="C30" s="8" t="s">
        <v>139</v>
      </c>
      <c r="D30" s="8" t="s">
        <v>138</v>
      </c>
      <c r="E30" s="8" t="s">
        <v>136</v>
      </c>
      <c r="F30" s="8" t="s">
        <v>140</v>
      </c>
      <c r="G30" s="8" t="s">
        <v>137</v>
      </c>
      <c r="H30" s="8">
        <f t="shared" si="0"/>
        <v>332</v>
      </c>
      <c r="I30" s="8">
        <v>134</v>
      </c>
      <c r="J30" s="8">
        <v>198</v>
      </c>
      <c r="K30" s="8">
        <f t="shared" si="1"/>
        <v>153000</v>
      </c>
      <c r="L30" s="8">
        <v>7700</v>
      </c>
      <c r="M30" s="8">
        <v>0</v>
      </c>
      <c r="N30" s="8">
        <v>68800</v>
      </c>
      <c r="O30" s="8">
        <v>0</v>
      </c>
      <c r="P30" s="8">
        <v>0</v>
      </c>
      <c r="Q30" s="8">
        <f t="shared" si="2"/>
        <v>68800</v>
      </c>
      <c r="R30" s="8">
        <v>76500</v>
      </c>
    </row>
    <row r="31" spans="1:18" s="14" customFormat="1" ht="47.25" customHeight="1">
      <c r="A31" s="8">
        <v>28</v>
      </c>
      <c r="B31" s="8" t="s">
        <v>72</v>
      </c>
      <c r="C31" s="8" t="s">
        <v>143</v>
      </c>
      <c r="D31" s="8" t="s">
        <v>142</v>
      </c>
      <c r="E31" s="8" t="s">
        <v>141</v>
      </c>
      <c r="F31" s="8" t="s">
        <v>144</v>
      </c>
      <c r="G31" s="8" t="s">
        <v>137</v>
      </c>
      <c r="H31" s="8">
        <f t="shared" si="0"/>
        <v>90</v>
      </c>
      <c r="I31" s="8">
        <v>32</v>
      </c>
      <c r="J31" s="8">
        <v>58</v>
      </c>
      <c r="K31" s="8">
        <f t="shared" si="1"/>
        <v>89410</v>
      </c>
      <c r="L31" s="8">
        <v>4500</v>
      </c>
      <c r="M31" s="8">
        <v>0</v>
      </c>
      <c r="N31" s="8">
        <v>40210</v>
      </c>
      <c r="O31" s="8">
        <v>0</v>
      </c>
      <c r="P31" s="8">
        <v>0</v>
      </c>
      <c r="Q31" s="8">
        <f t="shared" si="2"/>
        <v>40210</v>
      </c>
      <c r="R31" s="8">
        <v>44700</v>
      </c>
    </row>
    <row r="32" spans="1:18" s="14" customFormat="1" ht="39" customHeight="1">
      <c r="A32" s="8">
        <v>29</v>
      </c>
      <c r="B32" s="8" t="s">
        <v>98</v>
      </c>
      <c r="C32" s="8" t="s">
        <v>147</v>
      </c>
      <c r="D32" s="8" t="s">
        <v>146</v>
      </c>
      <c r="E32" s="8" t="s">
        <v>145</v>
      </c>
      <c r="F32" s="8" t="s">
        <v>148</v>
      </c>
      <c r="G32" s="8" t="s">
        <v>24</v>
      </c>
      <c r="H32" s="8">
        <f t="shared" si="0"/>
        <v>250</v>
      </c>
      <c r="I32" s="8">
        <v>112</v>
      </c>
      <c r="J32" s="8">
        <v>138</v>
      </c>
      <c r="K32" s="8">
        <f t="shared" si="1"/>
        <v>150395</v>
      </c>
      <c r="L32" s="8">
        <v>7602</v>
      </c>
      <c r="M32" s="8">
        <v>67596</v>
      </c>
      <c r="N32" s="8">
        <v>0</v>
      </c>
      <c r="O32" s="8">
        <v>0</v>
      </c>
      <c r="P32" s="8">
        <v>0</v>
      </c>
      <c r="Q32" s="8">
        <f t="shared" si="2"/>
        <v>67596</v>
      </c>
      <c r="R32" s="8">
        <v>75197</v>
      </c>
    </row>
    <row r="33" spans="1:18" s="14" customFormat="1" ht="51" customHeight="1">
      <c r="A33" s="8">
        <v>30</v>
      </c>
      <c r="B33" s="8" t="s">
        <v>98</v>
      </c>
      <c r="C33" s="8" t="s">
        <v>151</v>
      </c>
      <c r="D33" s="8" t="s">
        <v>150</v>
      </c>
      <c r="E33" s="8" t="s">
        <v>149</v>
      </c>
      <c r="F33" s="8" t="s">
        <v>152</v>
      </c>
      <c r="G33" s="8" t="s">
        <v>24</v>
      </c>
      <c r="H33" s="8">
        <f t="shared" si="0"/>
        <v>184</v>
      </c>
      <c r="I33" s="8">
        <v>87</v>
      </c>
      <c r="J33" s="8">
        <v>97</v>
      </c>
      <c r="K33" s="8">
        <f t="shared" si="1"/>
        <v>111015</v>
      </c>
      <c r="L33" s="8">
        <v>5584</v>
      </c>
      <c r="M33" s="8">
        <v>50033</v>
      </c>
      <c r="N33" s="8">
        <v>0</v>
      </c>
      <c r="O33" s="8">
        <v>0</v>
      </c>
      <c r="P33" s="8">
        <v>0</v>
      </c>
      <c r="Q33" s="8">
        <f t="shared" si="2"/>
        <v>50033</v>
      </c>
      <c r="R33" s="8">
        <v>55398</v>
      </c>
    </row>
    <row r="34" spans="1:18" s="14" customFormat="1" ht="33.75">
      <c r="A34" s="8">
        <v>31</v>
      </c>
      <c r="B34" s="8" t="s">
        <v>98</v>
      </c>
      <c r="C34" s="8" t="s">
        <v>155</v>
      </c>
      <c r="D34" s="8" t="s">
        <v>154</v>
      </c>
      <c r="E34" s="8" t="s">
        <v>153</v>
      </c>
      <c r="F34" s="8" t="s">
        <v>156</v>
      </c>
      <c r="G34" s="8" t="s">
        <v>24</v>
      </c>
      <c r="H34" s="8">
        <f t="shared" si="0"/>
        <v>220</v>
      </c>
      <c r="I34" s="8">
        <v>70</v>
      </c>
      <c r="J34" s="8">
        <v>150</v>
      </c>
      <c r="K34" s="8">
        <f t="shared" si="1"/>
        <v>153000</v>
      </c>
      <c r="L34" s="8">
        <v>7625</v>
      </c>
      <c r="M34" s="8">
        <v>3052</v>
      </c>
      <c r="N34" s="8">
        <v>65888</v>
      </c>
      <c r="O34" s="8">
        <v>0</v>
      </c>
      <c r="P34" s="8">
        <v>0</v>
      </c>
      <c r="Q34" s="8">
        <f t="shared" si="2"/>
        <v>68940</v>
      </c>
      <c r="R34" s="8">
        <v>76435</v>
      </c>
    </row>
    <row r="35" spans="1:18" s="14" customFormat="1" ht="33.75">
      <c r="A35" s="8">
        <v>32</v>
      </c>
      <c r="B35" s="8" t="s">
        <v>111</v>
      </c>
      <c r="C35" s="8" t="s">
        <v>159</v>
      </c>
      <c r="D35" s="8" t="s">
        <v>158</v>
      </c>
      <c r="E35" s="8" t="s">
        <v>157</v>
      </c>
      <c r="F35" s="8" t="s">
        <v>160</v>
      </c>
      <c r="G35" s="8" t="s">
        <v>137</v>
      </c>
      <c r="H35" s="8">
        <f t="shared" si="0"/>
        <v>359</v>
      </c>
      <c r="I35" s="8">
        <v>150</v>
      </c>
      <c r="J35" s="8">
        <v>209</v>
      </c>
      <c r="K35" s="8">
        <f t="shared" si="1"/>
        <v>88910</v>
      </c>
      <c r="L35" s="8">
        <v>5955</v>
      </c>
      <c r="M35" s="8">
        <v>5700</v>
      </c>
      <c r="N35" s="8">
        <v>32800</v>
      </c>
      <c r="O35" s="8">
        <v>0</v>
      </c>
      <c r="P35" s="8">
        <v>0</v>
      </c>
      <c r="Q35" s="8">
        <f t="shared" si="2"/>
        <v>38500</v>
      </c>
      <c r="R35" s="8">
        <v>44455</v>
      </c>
    </row>
    <row r="36" spans="1:18" s="14" customFormat="1" ht="33.75">
      <c r="A36" s="8">
        <v>33</v>
      </c>
      <c r="B36" s="8" t="s">
        <v>98</v>
      </c>
      <c r="C36" s="8" t="s">
        <v>163</v>
      </c>
      <c r="D36" s="8" t="s">
        <v>162</v>
      </c>
      <c r="E36" s="8" t="s">
        <v>161</v>
      </c>
      <c r="F36" s="8" t="s">
        <v>164</v>
      </c>
      <c r="G36" s="9" t="s">
        <v>37</v>
      </c>
      <c r="H36" s="8">
        <f aca="true" t="shared" si="3" ref="H36:H55">SUM(I36:J36)</f>
        <v>214</v>
      </c>
      <c r="I36" s="8">
        <v>105</v>
      </c>
      <c r="J36" s="8">
        <v>109</v>
      </c>
      <c r="K36" s="8">
        <f aca="true" t="shared" si="4" ref="K36:K55">L36+M36+N36+O36+P36+R36</f>
        <v>61032</v>
      </c>
      <c r="L36" s="8">
        <v>8365</v>
      </c>
      <c r="M36" s="8">
        <v>0</v>
      </c>
      <c r="N36" s="8">
        <v>22137</v>
      </c>
      <c r="O36" s="8">
        <v>0</v>
      </c>
      <c r="P36" s="8">
        <v>0</v>
      </c>
      <c r="Q36" s="8">
        <f aca="true" t="shared" si="5" ref="Q36:Q55">M36+N36+P36</f>
        <v>22137</v>
      </c>
      <c r="R36" s="8">
        <v>30530</v>
      </c>
    </row>
    <row r="37" spans="1:18" s="14" customFormat="1" ht="51" customHeight="1">
      <c r="A37" s="8">
        <v>34</v>
      </c>
      <c r="B37" s="8" t="s">
        <v>98</v>
      </c>
      <c r="C37" s="8" t="s">
        <v>167</v>
      </c>
      <c r="D37" s="8" t="s">
        <v>166</v>
      </c>
      <c r="E37" s="8" t="s">
        <v>165</v>
      </c>
      <c r="F37" s="8" t="s">
        <v>168</v>
      </c>
      <c r="G37" s="8" t="s">
        <v>24</v>
      </c>
      <c r="H37" s="8">
        <f t="shared" si="3"/>
        <v>394</v>
      </c>
      <c r="I37" s="8">
        <v>182</v>
      </c>
      <c r="J37" s="8">
        <v>212</v>
      </c>
      <c r="K37" s="8">
        <f t="shared" si="4"/>
        <v>149999</v>
      </c>
      <c r="L37" s="8">
        <v>7499</v>
      </c>
      <c r="M37" s="8">
        <v>0</v>
      </c>
      <c r="N37" s="8">
        <v>67500</v>
      </c>
      <c r="O37" s="8">
        <v>0</v>
      </c>
      <c r="P37" s="8">
        <v>0</v>
      </c>
      <c r="Q37" s="8">
        <f t="shared" si="5"/>
        <v>67500</v>
      </c>
      <c r="R37" s="8">
        <v>75000</v>
      </c>
    </row>
    <row r="38" spans="1:18" s="14" customFormat="1" ht="33.75">
      <c r="A38" s="8">
        <v>35</v>
      </c>
      <c r="B38" s="8" t="s">
        <v>111</v>
      </c>
      <c r="C38" s="8" t="s">
        <v>171</v>
      </c>
      <c r="D38" s="8" t="s">
        <v>170</v>
      </c>
      <c r="E38" s="8" t="s">
        <v>169</v>
      </c>
      <c r="F38" s="8" t="s">
        <v>172</v>
      </c>
      <c r="G38" s="8" t="s">
        <v>24</v>
      </c>
      <c r="H38" s="8">
        <f t="shared" si="3"/>
        <v>658</v>
      </c>
      <c r="I38" s="8">
        <v>283</v>
      </c>
      <c r="J38" s="8">
        <v>375</v>
      </c>
      <c r="K38" s="8">
        <f t="shared" si="4"/>
        <v>100000</v>
      </c>
      <c r="L38" s="8">
        <v>5000</v>
      </c>
      <c r="M38" s="8">
        <v>5000</v>
      </c>
      <c r="N38" s="8">
        <v>40000</v>
      </c>
      <c r="O38" s="8">
        <v>0</v>
      </c>
      <c r="P38" s="8">
        <v>0</v>
      </c>
      <c r="Q38" s="8">
        <f t="shared" si="5"/>
        <v>45000</v>
      </c>
      <c r="R38" s="8">
        <v>50000</v>
      </c>
    </row>
    <row r="39" spans="1:18" s="14" customFormat="1" ht="22.5">
      <c r="A39" s="8">
        <v>36</v>
      </c>
      <c r="B39" s="8" t="s">
        <v>173</v>
      </c>
      <c r="C39" s="8" t="s">
        <v>176</v>
      </c>
      <c r="D39" s="8" t="s">
        <v>175</v>
      </c>
      <c r="E39" s="8" t="s">
        <v>174</v>
      </c>
      <c r="F39" s="8" t="s">
        <v>177</v>
      </c>
      <c r="G39" s="8" t="s">
        <v>24</v>
      </c>
      <c r="H39" s="8">
        <f t="shared" si="3"/>
        <v>251</v>
      </c>
      <c r="I39" s="8">
        <v>105</v>
      </c>
      <c r="J39" s="8">
        <v>146</v>
      </c>
      <c r="K39" s="8">
        <f t="shared" si="4"/>
        <v>40000</v>
      </c>
      <c r="L39" s="8">
        <v>5000</v>
      </c>
      <c r="M39" s="8">
        <v>7500</v>
      </c>
      <c r="N39" s="8">
        <v>7500</v>
      </c>
      <c r="O39" s="8">
        <v>0</v>
      </c>
      <c r="P39" s="8">
        <v>0</v>
      </c>
      <c r="Q39" s="8">
        <f t="shared" si="5"/>
        <v>15000</v>
      </c>
      <c r="R39" s="8">
        <v>20000</v>
      </c>
    </row>
    <row r="40" spans="1:18" s="14" customFormat="1" ht="33.75">
      <c r="A40" s="8">
        <v>37</v>
      </c>
      <c r="B40" s="8" t="s">
        <v>81</v>
      </c>
      <c r="C40" s="8" t="s">
        <v>180</v>
      </c>
      <c r="D40" s="8" t="s">
        <v>179</v>
      </c>
      <c r="E40" s="8" t="s">
        <v>178</v>
      </c>
      <c r="F40" s="8" t="s">
        <v>181</v>
      </c>
      <c r="G40" s="8" t="s">
        <v>24</v>
      </c>
      <c r="H40" s="8">
        <f t="shared" si="3"/>
        <v>233</v>
      </c>
      <c r="I40" s="8">
        <v>102</v>
      </c>
      <c r="J40" s="8">
        <v>131</v>
      </c>
      <c r="K40" s="8">
        <f t="shared" si="4"/>
        <v>120476</v>
      </c>
      <c r="L40" s="8">
        <v>6415</v>
      </c>
      <c r="M40" s="8">
        <v>0</v>
      </c>
      <c r="N40" s="8">
        <v>53861</v>
      </c>
      <c r="O40" s="8">
        <v>0</v>
      </c>
      <c r="P40" s="8">
        <v>0</v>
      </c>
      <c r="Q40" s="8">
        <f t="shared" si="5"/>
        <v>53861</v>
      </c>
      <c r="R40" s="8">
        <v>60200</v>
      </c>
    </row>
    <row r="41" spans="1:18" s="14" customFormat="1" ht="50.25" customHeight="1">
      <c r="A41" s="8">
        <v>38</v>
      </c>
      <c r="B41" s="8" t="s">
        <v>173</v>
      </c>
      <c r="C41" s="8" t="s">
        <v>184</v>
      </c>
      <c r="D41" s="8" t="s">
        <v>183</v>
      </c>
      <c r="E41" s="8" t="s">
        <v>182</v>
      </c>
      <c r="F41" s="8" t="s">
        <v>185</v>
      </c>
      <c r="G41" s="8" t="s">
        <v>24</v>
      </c>
      <c r="H41" s="8">
        <f t="shared" si="3"/>
        <v>311</v>
      </c>
      <c r="I41" s="8">
        <v>137</v>
      </c>
      <c r="J41" s="8">
        <v>174</v>
      </c>
      <c r="K41" s="8">
        <f t="shared" si="4"/>
        <v>160000</v>
      </c>
      <c r="L41" s="8">
        <v>8000</v>
      </c>
      <c r="M41" s="8">
        <v>72000</v>
      </c>
      <c r="N41" s="8">
        <v>0</v>
      </c>
      <c r="O41" s="8">
        <v>0</v>
      </c>
      <c r="P41" s="8">
        <v>0</v>
      </c>
      <c r="Q41" s="8">
        <f t="shared" si="5"/>
        <v>72000</v>
      </c>
      <c r="R41" s="8">
        <v>80000</v>
      </c>
    </row>
    <row r="42" spans="1:18" s="14" customFormat="1" ht="33.75">
      <c r="A42" s="8">
        <v>39</v>
      </c>
      <c r="B42" s="8" t="s">
        <v>173</v>
      </c>
      <c r="C42" s="8" t="s">
        <v>189</v>
      </c>
      <c r="D42" s="8" t="s">
        <v>188</v>
      </c>
      <c r="E42" s="8" t="s">
        <v>186</v>
      </c>
      <c r="F42" s="8" t="s">
        <v>190</v>
      </c>
      <c r="G42" s="8" t="s">
        <v>187</v>
      </c>
      <c r="H42" s="8">
        <f t="shared" si="3"/>
        <v>597</v>
      </c>
      <c r="I42" s="8">
        <v>272</v>
      </c>
      <c r="J42" s="8">
        <v>325</v>
      </c>
      <c r="K42" s="8">
        <f t="shared" si="4"/>
        <v>80000</v>
      </c>
      <c r="L42" s="8">
        <v>4000</v>
      </c>
      <c r="M42" s="8">
        <v>18000</v>
      </c>
      <c r="N42" s="8">
        <v>18000</v>
      </c>
      <c r="O42" s="8">
        <v>0</v>
      </c>
      <c r="P42" s="8">
        <v>0</v>
      </c>
      <c r="Q42" s="8">
        <f t="shared" si="5"/>
        <v>36000</v>
      </c>
      <c r="R42" s="8">
        <v>40000</v>
      </c>
    </row>
    <row r="43" spans="1:18" s="14" customFormat="1" ht="45">
      <c r="A43" s="8">
        <v>40</v>
      </c>
      <c r="B43" s="8" t="s">
        <v>173</v>
      </c>
      <c r="C43" s="8" t="s">
        <v>193</v>
      </c>
      <c r="D43" s="8" t="s">
        <v>192</v>
      </c>
      <c r="E43" s="8" t="s">
        <v>191</v>
      </c>
      <c r="F43" s="8" t="s">
        <v>194</v>
      </c>
      <c r="G43" s="8" t="s">
        <v>24</v>
      </c>
      <c r="H43" s="8">
        <f t="shared" si="3"/>
        <v>208</v>
      </c>
      <c r="I43" s="8">
        <v>110</v>
      </c>
      <c r="J43" s="8">
        <v>98</v>
      </c>
      <c r="K43" s="8">
        <f t="shared" si="4"/>
        <v>48670</v>
      </c>
      <c r="L43" s="8">
        <v>4337</v>
      </c>
      <c r="M43" s="8">
        <v>20000</v>
      </c>
      <c r="N43" s="8">
        <v>0</v>
      </c>
      <c r="O43" s="8">
        <v>0</v>
      </c>
      <c r="P43" s="8">
        <v>0</v>
      </c>
      <c r="Q43" s="8">
        <f t="shared" si="5"/>
        <v>20000</v>
      </c>
      <c r="R43" s="8">
        <v>24333</v>
      </c>
    </row>
    <row r="44" spans="1:18" s="14" customFormat="1" ht="33.75">
      <c r="A44" s="8">
        <v>41</v>
      </c>
      <c r="B44" s="8" t="s">
        <v>72</v>
      </c>
      <c r="C44" s="8" t="s">
        <v>197</v>
      </c>
      <c r="D44" s="8" t="s">
        <v>196</v>
      </c>
      <c r="E44" s="8" t="s">
        <v>195</v>
      </c>
      <c r="F44" s="8" t="s">
        <v>198</v>
      </c>
      <c r="G44" s="8" t="s">
        <v>24</v>
      </c>
      <c r="H44" s="8">
        <f t="shared" si="3"/>
        <v>579</v>
      </c>
      <c r="I44" s="8">
        <v>239</v>
      </c>
      <c r="J44" s="8">
        <v>340</v>
      </c>
      <c r="K44" s="8">
        <f t="shared" si="4"/>
        <v>159000</v>
      </c>
      <c r="L44" s="8">
        <v>8096</v>
      </c>
      <c r="M44" s="8">
        <v>21286</v>
      </c>
      <c r="N44" s="8">
        <v>50218</v>
      </c>
      <c r="O44" s="8">
        <v>0</v>
      </c>
      <c r="P44" s="8">
        <v>0</v>
      </c>
      <c r="Q44" s="8">
        <f t="shared" si="5"/>
        <v>71504</v>
      </c>
      <c r="R44" s="8">
        <v>79400</v>
      </c>
    </row>
    <row r="45" spans="1:18" s="14" customFormat="1" ht="64.5" customHeight="1">
      <c r="A45" s="8">
        <v>42</v>
      </c>
      <c r="B45" s="8" t="s">
        <v>72</v>
      </c>
      <c r="C45" s="8" t="s">
        <v>201</v>
      </c>
      <c r="D45" s="8" t="s">
        <v>200</v>
      </c>
      <c r="E45" s="8" t="s">
        <v>199</v>
      </c>
      <c r="F45" s="8" t="s">
        <v>202</v>
      </c>
      <c r="G45" s="8" t="s">
        <v>24</v>
      </c>
      <c r="H45" s="8">
        <f t="shared" si="3"/>
        <v>1325</v>
      </c>
      <c r="I45" s="8">
        <v>531</v>
      </c>
      <c r="J45" s="8">
        <v>794</v>
      </c>
      <c r="K45" s="8">
        <f t="shared" si="4"/>
        <v>156000</v>
      </c>
      <c r="L45" s="8">
        <v>18250</v>
      </c>
      <c r="M45" s="8">
        <v>9750</v>
      </c>
      <c r="N45" s="8">
        <v>50000</v>
      </c>
      <c r="O45" s="8">
        <v>0</v>
      </c>
      <c r="P45" s="8">
        <v>0</v>
      </c>
      <c r="Q45" s="8">
        <f t="shared" si="5"/>
        <v>59750</v>
      </c>
      <c r="R45" s="8">
        <v>78000</v>
      </c>
    </row>
    <row r="46" spans="1:18" s="14" customFormat="1" ht="56.25">
      <c r="A46" s="8">
        <v>43</v>
      </c>
      <c r="B46" s="8" t="s">
        <v>54</v>
      </c>
      <c r="C46" s="8" t="s">
        <v>205</v>
      </c>
      <c r="D46" s="8" t="s">
        <v>204</v>
      </c>
      <c r="E46" s="8" t="s">
        <v>203</v>
      </c>
      <c r="F46" s="8" t="s">
        <v>206</v>
      </c>
      <c r="G46" s="9" t="s">
        <v>37</v>
      </c>
      <c r="H46" s="8">
        <f t="shared" si="3"/>
        <v>325</v>
      </c>
      <c r="I46" s="8">
        <v>120</v>
      </c>
      <c r="J46" s="8">
        <v>205</v>
      </c>
      <c r="K46" s="8">
        <f t="shared" si="4"/>
        <v>158832</v>
      </c>
      <c r="L46" s="8">
        <v>7875</v>
      </c>
      <c r="M46" s="8">
        <v>71578</v>
      </c>
      <c r="N46" s="8">
        <v>0</v>
      </c>
      <c r="O46" s="8">
        <v>0</v>
      </c>
      <c r="P46" s="8">
        <v>0</v>
      </c>
      <c r="Q46" s="8">
        <f t="shared" si="5"/>
        <v>71578</v>
      </c>
      <c r="R46" s="8">
        <v>79379</v>
      </c>
    </row>
    <row r="47" spans="1:18" s="14" customFormat="1" ht="33.75">
      <c r="A47" s="8">
        <v>44</v>
      </c>
      <c r="B47" s="8" t="s">
        <v>22</v>
      </c>
      <c r="C47" s="8" t="s">
        <v>209</v>
      </c>
      <c r="D47" s="8" t="s">
        <v>208</v>
      </c>
      <c r="E47" s="8" t="s">
        <v>207</v>
      </c>
      <c r="F47" s="8" t="s">
        <v>210</v>
      </c>
      <c r="G47" s="9" t="s">
        <v>37</v>
      </c>
      <c r="H47" s="8">
        <f t="shared" si="3"/>
        <v>1536</v>
      </c>
      <c r="I47" s="8">
        <v>683</v>
      </c>
      <c r="J47" s="8">
        <v>853</v>
      </c>
      <c r="K47" s="8">
        <f t="shared" si="4"/>
        <v>167564</v>
      </c>
      <c r="L47" s="8">
        <v>16164</v>
      </c>
      <c r="M47" s="8">
        <v>72000</v>
      </c>
      <c r="N47" s="8">
        <v>0</v>
      </c>
      <c r="O47" s="8">
        <v>0</v>
      </c>
      <c r="P47" s="8">
        <v>0</v>
      </c>
      <c r="Q47" s="8">
        <f t="shared" si="5"/>
        <v>72000</v>
      </c>
      <c r="R47" s="8">
        <v>79400</v>
      </c>
    </row>
    <row r="48" spans="1:18" s="14" customFormat="1" ht="45">
      <c r="A48" s="8">
        <v>45</v>
      </c>
      <c r="B48" s="8" t="s">
        <v>111</v>
      </c>
      <c r="C48" s="8" t="s">
        <v>212</v>
      </c>
      <c r="D48" s="8" t="s">
        <v>117</v>
      </c>
      <c r="E48" s="8" t="s">
        <v>211</v>
      </c>
      <c r="F48" s="8" t="s">
        <v>213</v>
      </c>
      <c r="G48" s="8" t="s">
        <v>24</v>
      </c>
      <c r="H48" s="8">
        <f t="shared" si="3"/>
        <v>315</v>
      </c>
      <c r="I48" s="8">
        <v>114</v>
      </c>
      <c r="J48" s="8">
        <v>201</v>
      </c>
      <c r="K48" s="8">
        <f t="shared" si="4"/>
        <v>160286</v>
      </c>
      <c r="L48" s="8">
        <v>8886</v>
      </c>
      <c r="M48" s="8">
        <v>72000</v>
      </c>
      <c r="N48" s="8">
        <v>0</v>
      </c>
      <c r="O48" s="8">
        <v>0</v>
      </c>
      <c r="P48" s="8">
        <v>0</v>
      </c>
      <c r="Q48" s="8">
        <f t="shared" si="5"/>
        <v>72000</v>
      </c>
      <c r="R48" s="8">
        <v>79400</v>
      </c>
    </row>
    <row r="49" spans="1:18" s="14" customFormat="1" ht="45">
      <c r="A49" s="8">
        <v>46</v>
      </c>
      <c r="B49" s="8" t="s">
        <v>41</v>
      </c>
      <c r="C49" s="8" t="s">
        <v>216</v>
      </c>
      <c r="D49" s="8" t="s">
        <v>215</v>
      </c>
      <c r="E49" s="8" t="s">
        <v>214</v>
      </c>
      <c r="F49" s="8" t="s">
        <v>217</v>
      </c>
      <c r="G49" s="8" t="s">
        <v>24</v>
      </c>
      <c r="H49" s="8">
        <f t="shared" si="3"/>
        <v>321</v>
      </c>
      <c r="I49" s="8">
        <v>141</v>
      </c>
      <c r="J49" s="8">
        <v>180</v>
      </c>
      <c r="K49" s="8">
        <f t="shared" si="4"/>
        <v>225000</v>
      </c>
      <c r="L49" s="8">
        <v>11250</v>
      </c>
      <c r="M49" s="8">
        <v>25000</v>
      </c>
      <c r="N49" s="8">
        <v>109350</v>
      </c>
      <c r="O49" s="8">
        <v>0</v>
      </c>
      <c r="P49" s="8">
        <v>0</v>
      </c>
      <c r="Q49" s="8">
        <f t="shared" si="5"/>
        <v>134350</v>
      </c>
      <c r="R49" s="8">
        <v>79400</v>
      </c>
    </row>
    <row r="50" spans="1:18" s="14" customFormat="1" ht="33.75">
      <c r="A50" s="8">
        <v>47</v>
      </c>
      <c r="B50" s="8" t="s">
        <v>111</v>
      </c>
      <c r="C50" s="8" t="s">
        <v>219</v>
      </c>
      <c r="D50" s="8" t="s">
        <v>113</v>
      </c>
      <c r="E50" s="8" t="s">
        <v>218</v>
      </c>
      <c r="F50" s="8" t="s">
        <v>220</v>
      </c>
      <c r="G50" s="8" t="s">
        <v>24</v>
      </c>
      <c r="H50" s="8">
        <f t="shared" si="3"/>
        <v>497</v>
      </c>
      <c r="I50" s="8">
        <v>270</v>
      </c>
      <c r="J50" s="8">
        <v>227</v>
      </c>
      <c r="K50" s="8">
        <f t="shared" si="4"/>
        <v>99697</v>
      </c>
      <c r="L50" s="8">
        <v>5000</v>
      </c>
      <c r="M50" s="8">
        <v>45000</v>
      </c>
      <c r="N50" s="8">
        <v>0</v>
      </c>
      <c r="O50" s="8">
        <v>0</v>
      </c>
      <c r="P50" s="8">
        <v>0</v>
      </c>
      <c r="Q50" s="8">
        <f t="shared" si="5"/>
        <v>45000</v>
      </c>
      <c r="R50" s="8">
        <v>49697</v>
      </c>
    </row>
    <row r="51" spans="1:18" s="14" customFormat="1" ht="33.75">
      <c r="A51" s="8">
        <v>48</v>
      </c>
      <c r="B51" s="16" t="s">
        <v>221</v>
      </c>
      <c r="C51" s="8" t="s">
        <v>224</v>
      </c>
      <c r="D51" s="8" t="s">
        <v>223</v>
      </c>
      <c r="E51" s="8" t="s">
        <v>222</v>
      </c>
      <c r="F51" s="8" t="s">
        <v>225</v>
      </c>
      <c r="G51" s="8" t="s">
        <v>24</v>
      </c>
      <c r="H51" s="8">
        <f t="shared" si="3"/>
        <v>1840</v>
      </c>
      <c r="I51" s="8">
        <v>730</v>
      </c>
      <c r="J51" s="8">
        <v>1110</v>
      </c>
      <c r="K51" s="8">
        <f t="shared" si="4"/>
        <v>135450</v>
      </c>
      <c r="L51" s="8">
        <v>6450</v>
      </c>
      <c r="M51" s="8">
        <v>0</v>
      </c>
      <c r="N51" s="8">
        <v>50000</v>
      </c>
      <c r="O51" s="8">
        <v>0</v>
      </c>
      <c r="P51" s="8">
        <v>0</v>
      </c>
      <c r="Q51" s="8">
        <f t="shared" si="5"/>
        <v>50000</v>
      </c>
      <c r="R51" s="8">
        <v>79000</v>
      </c>
    </row>
    <row r="52" spans="1:18" s="14" customFormat="1" ht="22.5">
      <c r="A52" s="8">
        <v>49</v>
      </c>
      <c r="B52" s="8" t="s">
        <v>54</v>
      </c>
      <c r="C52" s="8" t="s">
        <v>228</v>
      </c>
      <c r="D52" s="8" t="s">
        <v>227</v>
      </c>
      <c r="E52" s="8" t="s">
        <v>226</v>
      </c>
      <c r="F52" s="8" t="s">
        <v>229</v>
      </c>
      <c r="G52" s="8" t="s">
        <v>24</v>
      </c>
      <c r="H52" s="8">
        <f t="shared" si="3"/>
        <v>2180</v>
      </c>
      <c r="I52" s="8">
        <v>997</v>
      </c>
      <c r="J52" s="8">
        <v>1183</v>
      </c>
      <c r="K52" s="8">
        <f t="shared" si="4"/>
        <v>150489</v>
      </c>
      <c r="L52" s="8">
        <v>9241</v>
      </c>
      <c r="M52" s="8">
        <v>32248</v>
      </c>
      <c r="N52" s="8">
        <v>30000</v>
      </c>
      <c r="O52" s="8">
        <v>0</v>
      </c>
      <c r="P52" s="8">
        <v>0</v>
      </c>
      <c r="Q52" s="8">
        <f t="shared" si="5"/>
        <v>62248</v>
      </c>
      <c r="R52" s="8">
        <v>79000</v>
      </c>
    </row>
    <row r="53" spans="1:18" s="14" customFormat="1" ht="45">
      <c r="A53" s="8">
        <v>50</v>
      </c>
      <c r="B53" s="8" t="s">
        <v>54</v>
      </c>
      <c r="C53" s="8" t="s">
        <v>232</v>
      </c>
      <c r="D53" s="8" t="s">
        <v>231</v>
      </c>
      <c r="E53" s="8" t="s">
        <v>230</v>
      </c>
      <c r="F53" s="8" t="s">
        <v>233</v>
      </c>
      <c r="G53" s="8" t="s">
        <v>24</v>
      </c>
      <c r="H53" s="8">
        <f t="shared" si="3"/>
        <v>425</v>
      </c>
      <c r="I53" s="8">
        <v>199</v>
      </c>
      <c r="J53" s="8">
        <v>226</v>
      </c>
      <c r="K53" s="8">
        <f t="shared" si="4"/>
        <v>116297</v>
      </c>
      <c r="L53" s="8">
        <v>6148</v>
      </c>
      <c r="M53" s="8">
        <v>20349</v>
      </c>
      <c r="N53" s="8">
        <v>20000</v>
      </c>
      <c r="O53" s="8">
        <v>0</v>
      </c>
      <c r="P53" s="8">
        <v>0</v>
      </c>
      <c r="Q53" s="8">
        <f t="shared" si="5"/>
        <v>40349</v>
      </c>
      <c r="R53" s="8">
        <v>69800</v>
      </c>
    </row>
    <row r="54" spans="1:18" s="14" customFormat="1" ht="33.75">
      <c r="A54" s="8">
        <v>51</v>
      </c>
      <c r="B54" s="8" t="s">
        <v>22</v>
      </c>
      <c r="C54" s="8" t="s">
        <v>236</v>
      </c>
      <c r="D54" s="8" t="s">
        <v>235</v>
      </c>
      <c r="E54" s="8" t="s">
        <v>234</v>
      </c>
      <c r="F54" s="8" t="s">
        <v>237</v>
      </c>
      <c r="G54" s="9" t="s">
        <v>37</v>
      </c>
      <c r="H54" s="8">
        <f t="shared" si="3"/>
        <v>505</v>
      </c>
      <c r="I54" s="8">
        <v>213</v>
      </c>
      <c r="J54" s="8">
        <v>292</v>
      </c>
      <c r="K54" s="8">
        <f t="shared" si="4"/>
        <v>164030</v>
      </c>
      <c r="L54" s="8">
        <v>13530</v>
      </c>
      <c r="M54" s="8">
        <v>72000</v>
      </c>
      <c r="N54" s="8">
        <v>0</v>
      </c>
      <c r="O54" s="8">
        <v>0</v>
      </c>
      <c r="P54" s="8">
        <v>0</v>
      </c>
      <c r="Q54" s="8">
        <f t="shared" si="5"/>
        <v>72000</v>
      </c>
      <c r="R54" s="8">
        <v>78500</v>
      </c>
    </row>
    <row r="55" spans="1:18" s="14" customFormat="1" ht="34.5" thickBot="1">
      <c r="A55" s="8">
        <v>52</v>
      </c>
      <c r="B55" s="8" t="s">
        <v>111</v>
      </c>
      <c r="C55" s="8" t="s">
        <v>240</v>
      </c>
      <c r="D55" s="8" t="s">
        <v>239</v>
      </c>
      <c r="E55" s="8" t="s">
        <v>238</v>
      </c>
      <c r="F55" s="8" t="s">
        <v>241</v>
      </c>
      <c r="G55" s="8" t="s">
        <v>24</v>
      </c>
      <c r="H55" s="8">
        <f t="shared" si="3"/>
        <v>964</v>
      </c>
      <c r="I55" s="8">
        <v>395</v>
      </c>
      <c r="J55" s="8">
        <v>569</v>
      </c>
      <c r="K55" s="8">
        <f t="shared" si="4"/>
        <v>120994</v>
      </c>
      <c r="L55" s="8">
        <v>6034</v>
      </c>
      <c r="M55" s="8">
        <v>0</v>
      </c>
      <c r="N55" s="8">
        <v>36460</v>
      </c>
      <c r="O55" s="8">
        <v>0</v>
      </c>
      <c r="P55" s="8">
        <v>0</v>
      </c>
      <c r="Q55" s="8">
        <f t="shared" si="5"/>
        <v>36460</v>
      </c>
      <c r="R55" s="8">
        <v>78500</v>
      </c>
    </row>
    <row r="56" spans="1:18" s="21" customFormat="1" ht="12" thickBot="1">
      <c r="A56" s="17" t="s">
        <v>12</v>
      </c>
      <c r="B56" s="18"/>
      <c r="C56" s="18"/>
      <c r="D56" s="18"/>
      <c r="E56" s="18"/>
      <c r="F56" s="18">
        <f>COUNTA(F4:F55)</f>
        <v>52</v>
      </c>
      <c r="G56" s="19"/>
      <c r="H56" s="20">
        <f>SUM(H4:H55)</f>
        <v>30615</v>
      </c>
      <c r="I56" s="20">
        <f>SUM(I4:I55)</f>
        <v>13510</v>
      </c>
      <c r="J56" s="20">
        <f>SUM(J4:J55)</f>
        <v>17105</v>
      </c>
      <c r="K56" s="20">
        <f>SUM(K4:K55)</f>
        <v>7251106</v>
      </c>
      <c r="L56" s="20">
        <f>SUM(L4:L55)</f>
        <v>452824</v>
      </c>
      <c r="M56" s="20">
        <f>SUM(M4:M55)</f>
        <v>1229177</v>
      </c>
      <c r="N56" s="20">
        <f>SUM(N4:N55)</f>
        <v>2005963</v>
      </c>
      <c r="O56" s="20">
        <f>SUM(O4:O55)</f>
        <v>0</v>
      </c>
      <c r="P56" s="20">
        <f>SUM(P4:P55)</f>
        <v>0</v>
      </c>
      <c r="Q56" s="20">
        <f>SUM(Q4:Q55)</f>
        <v>3235140</v>
      </c>
      <c r="R56" s="20">
        <f>SUM(R4:R55)</f>
        <v>3563142</v>
      </c>
    </row>
    <row r="57" spans="1:18" s="14" customFormat="1" ht="11.25">
      <c r="A57" s="22"/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4" customFormat="1" ht="12" thickBot="1">
      <c r="A58" s="22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14" customFormat="1" ht="11.25">
      <c r="A59" s="22"/>
      <c r="E59" s="31" t="s">
        <v>4</v>
      </c>
      <c r="F59" s="32"/>
      <c r="G59" s="3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14" customFormat="1" ht="11.25">
      <c r="A60" s="22"/>
      <c r="E60" s="34">
        <v>1</v>
      </c>
      <c r="F60" s="35" t="s">
        <v>187</v>
      </c>
      <c r="G60" s="36">
        <f>COUNTIF(G4:G55,"health")</f>
        <v>1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14" customFormat="1" ht="11.25">
      <c r="A61" s="22"/>
      <c r="E61" s="34">
        <v>2</v>
      </c>
      <c r="F61" s="35" t="s">
        <v>24</v>
      </c>
      <c r="G61" s="36">
        <f>COUNTIF(G4:G55,"Energy saving")</f>
        <v>34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14" customFormat="1" ht="11.25">
      <c r="A62" s="22"/>
      <c r="E62" s="34">
        <v>3</v>
      </c>
      <c r="F62" s="35" t="s">
        <v>37</v>
      </c>
      <c r="G62" s="36">
        <f>COUNTIF(G4:G55,"water supply")</f>
        <v>14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14" customFormat="1" ht="11.25">
      <c r="A63" s="22"/>
      <c r="E63" s="34">
        <v>4</v>
      </c>
      <c r="F63" s="35" t="s">
        <v>242</v>
      </c>
      <c r="G63" s="36">
        <f>COUNTIF(G4:G55,"environment")</f>
        <v>0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14" customFormat="1" ht="12" thickBot="1">
      <c r="A64" s="22"/>
      <c r="E64" s="37">
        <v>5</v>
      </c>
      <c r="F64" s="38" t="s">
        <v>137</v>
      </c>
      <c r="G64" s="39">
        <f>COUNTIF(G4:G55,"school bus")</f>
        <v>3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14" customFormat="1" ht="12" thickBot="1">
      <c r="A65" s="22"/>
      <c r="E65" s="40"/>
      <c r="F65" s="41"/>
      <c r="G65" s="42">
        <f>SUM(G60:G64)</f>
        <v>52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</sheetData>
  <sheetProtection/>
  <mergeCells count="10">
    <mergeCell ref="K2:K3"/>
    <mergeCell ref="L2:R2"/>
    <mergeCell ref="F2:F3"/>
    <mergeCell ref="E59:G59"/>
    <mergeCell ref="A2:A3"/>
    <mergeCell ref="B2:B3"/>
    <mergeCell ref="G2:G3"/>
    <mergeCell ref="H2:J2"/>
    <mergeCell ref="D2:D3"/>
    <mergeCell ref="C2:C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</dc:creator>
  <cp:keywords/>
  <dc:description/>
  <cp:lastModifiedBy>CBI</cp:lastModifiedBy>
  <dcterms:created xsi:type="dcterms:W3CDTF">2010-12-09T14:07:47Z</dcterms:created>
  <dcterms:modified xsi:type="dcterms:W3CDTF">2011-01-18T09:08:03Z</dcterms:modified>
  <cp:category/>
  <cp:version/>
  <cp:contentType/>
  <cp:contentStatus/>
</cp:coreProperties>
</file>