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955" windowHeight="11250" activeTab="0"/>
  </bookViews>
  <sheets>
    <sheet name="9.MK" sheetId="1" r:id="rId1"/>
  </sheets>
  <definedNames>
    <definedName name="_xlnm.Print_Area" localSheetId="0">'9.MK'!$A$1:$R$70</definedName>
  </definedNames>
  <calcPr fullCalcOnLoad="1"/>
</workbook>
</file>

<file path=xl/sharedStrings.xml><?xml version="1.0" encoding="utf-8"?>
<sst xmlns="http://schemas.openxmlformats.org/spreadsheetml/2006/main" count="340" uniqueCount="243">
  <si>
    <t>Vinnytsia</t>
  </si>
  <si>
    <t>S.N.</t>
  </si>
  <si>
    <t>Total</t>
  </si>
  <si>
    <t>CBA</t>
  </si>
  <si>
    <t>МK-01-EU-09</t>
  </si>
  <si>
    <t>МK-02-EU-09</t>
  </si>
  <si>
    <t>МK-03-EU-09</t>
  </si>
  <si>
    <t>МK-04-EU-09</t>
  </si>
  <si>
    <t>МK-05-EU-09</t>
  </si>
  <si>
    <t>МK-06-EU-09</t>
  </si>
  <si>
    <t>МK-07-EU-09</t>
  </si>
  <si>
    <t>МK-08-EU-09</t>
  </si>
  <si>
    <t>МK-09-EU-09</t>
  </si>
  <si>
    <t>МK-10-EU-09</t>
  </si>
  <si>
    <t>МK-11-EU-09</t>
  </si>
  <si>
    <t>МK-12-EU-09</t>
  </si>
  <si>
    <t>МK-13-EU-09</t>
  </si>
  <si>
    <t>МK-14-EU-09</t>
  </si>
  <si>
    <t>МK-15-EU-09</t>
  </si>
  <si>
    <t>МK-16-EU-09</t>
  </si>
  <si>
    <t>МK-17-EU-09</t>
  </si>
  <si>
    <t>МK-18-EU-09</t>
  </si>
  <si>
    <t>МK-19-EU-09</t>
  </si>
  <si>
    <t>МK-20-EU-09</t>
  </si>
  <si>
    <t>МK-21-EU-09</t>
  </si>
  <si>
    <t>МK-22-EU-09</t>
  </si>
  <si>
    <t>МK-23-EU-09</t>
  </si>
  <si>
    <t>МK-24-EU-09</t>
  </si>
  <si>
    <t>МK-25-EU-09</t>
  </si>
  <si>
    <t>МK-26-EU-09</t>
  </si>
  <si>
    <t>МK-27-EU-09</t>
  </si>
  <si>
    <t>МK-28-EU-09</t>
  </si>
  <si>
    <t>МK-29-EU-09</t>
  </si>
  <si>
    <t>МK-30-EU-09</t>
  </si>
  <si>
    <t>МK-31-EU-09</t>
  </si>
  <si>
    <t>МK-32-EU-09</t>
  </si>
  <si>
    <t>МK-33-EU-09</t>
  </si>
  <si>
    <t>МK-34-EU-09</t>
  </si>
  <si>
    <t>МK-35-EU-09</t>
  </si>
  <si>
    <t>МK-36-EU-09</t>
  </si>
  <si>
    <t>МK-37-EU-09</t>
  </si>
  <si>
    <t>МK-38-EU-09</t>
  </si>
  <si>
    <t>МK-39-EU-09</t>
  </si>
  <si>
    <t>МK-40-EU-09</t>
  </si>
  <si>
    <t>МK-41-EU-10</t>
  </si>
  <si>
    <t>МK-42-EU-10</t>
  </si>
  <si>
    <t>МK-43-EU-10</t>
  </si>
  <si>
    <t>МK-44-EU-10</t>
  </si>
  <si>
    <t>МK-45-EU-10</t>
  </si>
  <si>
    <t>МK-46-EU-10</t>
  </si>
  <si>
    <t>МK-47-EU-10</t>
  </si>
  <si>
    <t>МK-48-EU-10</t>
  </si>
  <si>
    <t>МK-49-EU-10</t>
  </si>
  <si>
    <t>МK-50-EU-10</t>
  </si>
  <si>
    <t>МK-51-EU-10</t>
  </si>
  <si>
    <t>МK-52-EU-10</t>
  </si>
  <si>
    <t>Енергозберігаючі заходи в школі с. Червоний Промінь</t>
  </si>
  <si>
    <t>Енергозберігаючі заходи в школі с. Червона Долина</t>
  </si>
  <si>
    <t>Енергозберігаючі заходи в школі с. Киселівка</t>
  </si>
  <si>
    <t>Ремонт водопроводу  в с.Павлівка</t>
  </si>
  <si>
    <t>Водопровід  в с.Вознесенське</t>
  </si>
  <si>
    <t>Ремонт водопровідної  та каналіаційної систем в будинках №27 та№28 в с.Мартинівське (ОСББ)</t>
  </si>
  <si>
    <t>Енергозберігаючі заходи в Центрі громади с. Галаганівка</t>
  </si>
  <si>
    <t>Енергозберігаючі заходи в дитсадку "Зірочка" с.Куцуруб</t>
  </si>
  <si>
    <t>Енергозберігаючі заходи в школі с. Красненьке</t>
  </si>
  <si>
    <t>Енергозберігаючі заходи в школі с. Бурилове</t>
  </si>
  <si>
    <t>Енергозберігаючі заходи в дитсадку №4 "Казка" в смт.Криве Озеро</t>
  </si>
  <si>
    <t>Енергозберігаючі заходи в школі смт.Доманівка</t>
  </si>
  <si>
    <t>Реконструкція вуличного освітлення в с.Суха Балка та с.Лідіївка</t>
  </si>
  <si>
    <t>Покращення водопостачання в с.Тридуби  в с.Тридуби</t>
  </si>
  <si>
    <t>Енергозберігаючі заходи в школі с.Маринівка</t>
  </si>
  <si>
    <t>Енергозберігаючі заходи в дитсадку  с.Рівне</t>
  </si>
  <si>
    <t>Ремонт водопроводу  в с.Парутино</t>
  </si>
  <si>
    <t>Енергозберігаючі заходи в дитсадку   смт.Веселиново</t>
  </si>
  <si>
    <t>Ремонт водопроводу  в с.Острівка</t>
  </si>
  <si>
    <t>Ремонт водопроводу  в с.Козирка</t>
  </si>
  <si>
    <t>Енергозберігаючі заходи в школі с.Новосевастополь</t>
  </si>
  <si>
    <t>Енергозберігаючі заходи в дитсадку  смт.Березнегувате</t>
  </si>
  <si>
    <t>Ремонт водопроводу  в с.Воронівка</t>
  </si>
  <si>
    <t>Прокладання  водопроводу  в с.Новогригорівка</t>
  </si>
  <si>
    <t>Ремонт водопроводу  в с.Мостове</t>
  </si>
  <si>
    <t>Енергозберігаючі заходи в Центрі громади с. Калуга</t>
  </si>
  <si>
    <t>Енергозберігаючі заходи в школі с.Покровка</t>
  </si>
  <si>
    <t>Енергозберігаючі заходи в дитсадку с.Миколаївка</t>
  </si>
  <si>
    <t>Енергозберігаючі заходи в дитсадку с.Нововоскресенка</t>
  </si>
  <si>
    <t>Ремонт водопроводу  в с.Кубряки</t>
  </si>
  <si>
    <t>Енергозберігаючі заходи в дитсадку смт.Олександрівка</t>
  </si>
  <si>
    <t>Енергозберігаючі заходи в школі с. Висунь</t>
  </si>
  <si>
    <t>Енергозберігаючі заходи в школі с. Ясногородка</t>
  </si>
  <si>
    <t>Енергозберігаючі заходи в школі с. Берізки</t>
  </si>
  <si>
    <t>Енергозберігаючі заходи в дитсадку смт.Єланець</t>
  </si>
  <si>
    <t>Ремонт ФАПу с.Великосербулівка</t>
  </si>
  <si>
    <t>Енергозберігаючі заходи в дитсадку с.Нововасилівка</t>
  </si>
  <si>
    <t xml:space="preserve">Снігурівський </t>
  </si>
  <si>
    <t xml:space="preserve">Вознесенський </t>
  </si>
  <si>
    <t>Очаківський</t>
  </si>
  <si>
    <t xml:space="preserve">Кривоозерський </t>
  </si>
  <si>
    <t xml:space="preserve">Доманівський </t>
  </si>
  <si>
    <t>Доманівський</t>
  </si>
  <si>
    <t xml:space="preserve">Кривоозерський  </t>
  </si>
  <si>
    <t>Веселінівський</t>
  </si>
  <si>
    <t xml:space="preserve">Березнегуватський </t>
  </si>
  <si>
    <t>Червоний Промінь</t>
  </si>
  <si>
    <t>Червона Долина</t>
  </si>
  <si>
    <t>Єланетський</t>
  </si>
  <si>
    <t>Киселівка</t>
  </si>
  <si>
    <t>Павлівка</t>
  </si>
  <si>
    <t>Вознесенське</t>
  </si>
  <si>
    <t>Мартинівське</t>
  </si>
  <si>
    <t>Галаганівка</t>
  </si>
  <si>
    <t>Куцуруб</t>
  </si>
  <si>
    <t>Красненьке</t>
  </si>
  <si>
    <t>Бурилове</t>
  </si>
  <si>
    <t>Криве Озеро</t>
  </si>
  <si>
    <t>Доманівка</t>
  </si>
  <si>
    <t>Суха Балка та с.Лідіївка</t>
  </si>
  <si>
    <t>Тридуби</t>
  </si>
  <si>
    <t>Маринівка</t>
  </si>
  <si>
    <t>Рівне</t>
  </si>
  <si>
    <t>Парутино</t>
  </si>
  <si>
    <t>Веселиново</t>
  </si>
  <si>
    <t>Острівка</t>
  </si>
  <si>
    <t>Козирка</t>
  </si>
  <si>
    <t>Новосевастополь</t>
  </si>
  <si>
    <t>Березнегувате</t>
  </si>
  <si>
    <t>Воронівка</t>
  </si>
  <si>
    <t>Новогригорівка</t>
  </si>
  <si>
    <t>Мостове</t>
  </si>
  <si>
    <t>Калуга</t>
  </si>
  <si>
    <t>Першотравневе</t>
  </si>
  <si>
    <t>Олександрівка</t>
  </si>
  <si>
    <t>Покровка</t>
  </si>
  <si>
    <t>Миколаївка</t>
  </si>
  <si>
    <t>Нововоскресенка</t>
  </si>
  <si>
    <t>Мурахівка</t>
  </si>
  <si>
    <t>Кубряки</t>
  </si>
  <si>
    <t>Висунь</t>
  </si>
  <si>
    <t>Ясногородка</t>
  </si>
  <si>
    <t xml:space="preserve"> Берізки</t>
  </si>
  <si>
    <t>Єланець</t>
  </si>
  <si>
    <t>Великосербулівка</t>
  </si>
  <si>
    <t>Нововасилівка</t>
  </si>
  <si>
    <t xml:space="preserve">Енергозберігаючі заходи в школі с.Прибузбке </t>
  </si>
  <si>
    <t xml:space="preserve">Прибузбке </t>
  </si>
  <si>
    <t xml:space="preserve">Енергозберігаючі заходи в школі с.Суха Балка </t>
  </si>
  <si>
    <t xml:space="preserve">Суха Балка </t>
  </si>
  <si>
    <t xml:space="preserve">Ремонт водопроводу  в с.Чорноморка </t>
  </si>
  <si>
    <t xml:space="preserve">Чорноморка </t>
  </si>
  <si>
    <t xml:space="preserve">Ремонт водопроводу  в с.Новопетрівка </t>
  </si>
  <si>
    <t xml:space="preserve">Новопетрівка </t>
  </si>
  <si>
    <t xml:space="preserve">Енергозберігаючі заходи в дитсадку смт Березнегувате </t>
  </si>
  <si>
    <t xml:space="preserve">Березнегувате </t>
  </si>
  <si>
    <t xml:space="preserve">Ремонт покрівлі в будинку №29 БОС-2 в с.Мартинівське </t>
  </si>
  <si>
    <t>Новосевастопіль</t>
  </si>
  <si>
    <t>Енергозберігаючі заходи в дитсадку с.Новосевастопіль</t>
  </si>
  <si>
    <t xml:space="preserve">Енергозберігаючі заходи в дитсадку №2 смт Доманівка </t>
  </si>
  <si>
    <t xml:space="preserve">Доманівка </t>
  </si>
  <si>
    <t xml:space="preserve">Енергозберігаючі заходи в школі с.Куцуруб </t>
  </si>
  <si>
    <t>Дмитрівка</t>
  </si>
  <si>
    <t xml:space="preserve">Енергозберігаючі заходи в школі с.Дмитрівка </t>
  </si>
  <si>
    <t xml:space="preserve">Ремонт водопроводу  в с.Новокондаково </t>
  </si>
  <si>
    <t xml:space="preserve">Новокондаково </t>
  </si>
  <si>
    <t xml:space="preserve">Енергозберігаючі заходи в школі с.Калуга </t>
  </si>
  <si>
    <t xml:space="preserve">Калуга </t>
  </si>
  <si>
    <t xml:space="preserve">ГО "Червонопромінський  Благодійний фонд “Елада”” </t>
  </si>
  <si>
    <t xml:space="preserve">ГО "Червонодолинський  Благодійний фонд “Берегиня” </t>
  </si>
  <si>
    <t xml:space="preserve">ГО "Добробут” </t>
  </si>
  <si>
    <t>ГО "Павлівська первинна організація ветеранів  Снігурівського району Миколаївської області”</t>
  </si>
  <si>
    <t>ГО "Асоціація Промінь" с.Вознесенське ”</t>
  </si>
  <si>
    <t>ГО "Асоціація співвласників багатоквартирних будинків “Вогник 2””</t>
  </si>
  <si>
    <t>ГО "Куцурубська сільська асоціація “Злагода ”</t>
  </si>
  <si>
    <t>ГО "Сільська громадська організація  “Скарбниця добрих справ”</t>
  </si>
  <si>
    <t>ГО "Громадська організація “Надія Красненького”</t>
  </si>
  <si>
    <t>ГО "Громадська організація  “Відродження-B”</t>
  </si>
  <si>
    <t>ГО "Громадська організація  “Паростки надії”</t>
  </si>
  <si>
    <t>ГО "Громадська організація  “Tридубівське джерельце”</t>
  </si>
  <si>
    <t>ГО "Громадська організація  “Затишок”</t>
  </si>
  <si>
    <t>ГО "Споживче товариство водокористувачів “Акваторія”</t>
  </si>
  <si>
    <t>ГО "ОСН смт.Веселиново  “За щасливе дитинство”</t>
  </si>
  <si>
    <t>ГО "Споживче товариство водокористувачів “Аква”</t>
  </si>
  <si>
    <t>ГО "Споживче товариство водокористувачів “Вереклия”</t>
  </si>
  <si>
    <t>ГО "Новосевастопольська  Громадська організація  “Нова Хвиля”</t>
  </si>
  <si>
    <t>ГО "Березнегуватський  селищний благодіний фонд “Берегиня”</t>
  </si>
  <si>
    <t>ГО "Асоціація соціально-економічного розвитку с Воронівка”</t>
  </si>
  <si>
    <t>ГО "Асоціація соціально-економічного розвитку с.Новогригорівка”</t>
  </si>
  <si>
    <t xml:space="preserve">ГО "Ластівка” </t>
  </si>
  <si>
    <t>ГО "Калузька Громадська організація  “Фортуна”</t>
  </si>
  <si>
    <t xml:space="preserve">ГО "Сільська громадська організація  “Відродження села” </t>
  </si>
  <si>
    <t>ГО "Громадська організація “Відродження” Олександрівської сільської ради</t>
  </si>
  <si>
    <t>ГО "ОСН “Добробут” с.Покровка</t>
  </si>
  <si>
    <t xml:space="preserve">ГО "ОСН “Мрія” с.Нововоскресенка” </t>
  </si>
  <si>
    <t>ГО "Mурахівська громадська організація “Єдність”</t>
  </si>
  <si>
    <t xml:space="preserve">ГО "ОСН “Довіра” </t>
  </si>
  <si>
    <t>ГО "Громадська організація “Республіка”</t>
  </si>
  <si>
    <t xml:space="preserve">ГО "Громадське об'єднання “Шкільний світ” </t>
  </si>
  <si>
    <t xml:space="preserve">ГО "Громадська організація “Добробут с. Берізки” </t>
  </si>
  <si>
    <t xml:space="preserve">ГО "Великосербулівська громадська організація  “Доля” </t>
  </si>
  <si>
    <t>ГО "Громадська організація  “Лілея” при Прибузьській ЗОШ I-III”</t>
  </si>
  <si>
    <t>ГО " “Громадська організація  “Стабільний соціально-економічний розвиток сіл Сухобалівської сільської ради”</t>
  </si>
  <si>
    <t>ГО "Громадська організація “Чорноморочка” с. Чорноморка Очаківського району</t>
  </si>
  <si>
    <t>ГО "Новопетрівська сільська громадська організація  “Радіслава”</t>
  </si>
  <si>
    <t>ГО "Новосевастопольська  громадська організація  “Нова Хвиля”</t>
  </si>
  <si>
    <t>ГО "Громадська організація  “Комфорт Доманівської школи №2”</t>
  </si>
  <si>
    <t>ГО "Куцурубівська сільська  асоціація “Злагода"</t>
  </si>
  <si>
    <t>ГО "Громадська організація "Добробут” в с. Домантівка Очаківського району”</t>
  </si>
  <si>
    <t>ГО "Сільська громадська організація “Скарбниця добрих справ”</t>
  </si>
  <si>
    <t>ГО "Калузька сільська  громадська організація “Фортуна”</t>
  </si>
  <si>
    <t>Енергозберігаючі заходи</t>
  </si>
  <si>
    <t>Водопостачання</t>
  </si>
  <si>
    <t>Охорона здоров'я</t>
  </si>
  <si>
    <t>Район</t>
  </si>
  <si>
    <t>Назва ГО</t>
  </si>
  <si>
    <t>Назва проекту</t>
  </si>
  <si>
    <t>Угода#</t>
  </si>
  <si>
    <t>Типологія МПП</t>
  </si>
  <si>
    <t>Бенефеціари</t>
  </si>
  <si>
    <t>Загальна вартість проекту</t>
  </si>
  <si>
    <t>Внесок у проект</t>
  </si>
  <si>
    <t>В цілому</t>
  </si>
  <si>
    <t>Ч</t>
  </si>
  <si>
    <t>Ж</t>
  </si>
  <si>
    <t>ГО</t>
  </si>
  <si>
    <t>СР</t>
  </si>
  <si>
    <t>РДА</t>
  </si>
  <si>
    <t>ПС</t>
  </si>
  <si>
    <t>ОДА</t>
  </si>
  <si>
    <t>вкл.загальний бюджет</t>
  </si>
  <si>
    <t>Типологія МП</t>
  </si>
  <si>
    <t>Охорона навколишнього середовища</t>
  </si>
  <si>
    <t>Шкільний автобус</t>
  </si>
  <si>
    <t>ГО "Громадська організація  “Сталий соціально-економічний розвиток Сухобалівської СР”</t>
  </si>
  <si>
    <t>ГО "Громадська організація “Комфорт Доманівської школи №2”</t>
  </si>
  <si>
    <t xml:space="preserve">ГО "Рівненська сільська асоціація “Пролісок” </t>
  </si>
  <si>
    <t xml:space="preserve">ГО "громадська організація  “Елан” </t>
  </si>
  <si>
    <t xml:space="preserve"> “ОСН “Скарбничка” с.Миколаївка"</t>
  </si>
  <si>
    <t>ГО "Олександрівська громадська організація “Паросток”</t>
  </si>
  <si>
    <t xml:space="preserve">ГО "Громадська організація “Асоціація соціально-економічного розвитку смт.Єланець” </t>
  </si>
  <si>
    <t>ГО "Березнегуватський  селищний благодійний фонд “Берегиня”</t>
  </si>
  <si>
    <t>ГО "Асоціація oб'єднань  співвласників багатоквартирних будинків “Вогник 2”</t>
  </si>
  <si>
    <t>Шкільний автобусс.Першотравневе</t>
  </si>
  <si>
    <t>Шкільний автобусс.Олександрівка</t>
  </si>
  <si>
    <t>Шкільний автобусс.Мурахівка</t>
  </si>
  <si>
    <t>Село/місто</t>
  </si>
</sst>
</file>

<file path=xl/styles.xml><?xml version="1.0" encoding="utf-8"?>
<styleSheet xmlns="http://schemas.openxmlformats.org/spreadsheetml/2006/main">
  <numFmts count="4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"/>
    <numFmt numFmtId="193" formatCode="[$-422]d\ mmmm\ yyyy&quot; р.&quot;"/>
    <numFmt numFmtId="194" formatCode="mmm/yyyy"/>
    <numFmt numFmtId="195" formatCode="[$-809]dd\ mmmm\ yyyy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8"/>
      <name val="Arial"/>
      <family val="0"/>
    </font>
    <font>
      <sz val="8"/>
      <color indexed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wrapText="1"/>
    </xf>
    <xf numFmtId="0" fontId="20" fillId="0" borderId="0" xfId="0" applyFont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 wrapText="1"/>
    </xf>
    <xf numFmtId="0" fontId="20" fillId="0" borderId="0" xfId="0" applyFont="1" applyFill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left"/>
    </xf>
    <xf numFmtId="0" fontId="21" fillId="0" borderId="12" xfId="0" applyFont="1" applyFill="1" applyBorder="1" applyAlignment="1">
      <alignment/>
    </xf>
    <xf numFmtId="0" fontId="21" fillId="0" borderId="12" xfId="0" applyFont="1" applyFill="1" applyBorder="1" applyAlignment="1">
      <alignment wrapText="1"/>
    </xf>
    <xf numFmtId="0" fontId="21" fillId="0" borderId="12" xfId="0" applyFont="1" applyFill="1" applyBorder="1" applyAlignment="1">
      <alignment horizontal="center"/>
    </xf>
    <xf numFmtId="0" fontId="21" fillId="0" borderId="13" xfId="0" applyFont="1" applyFill="1" applyBorder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 wrapText="1"/>
    </xf>
    <xf numFmtId="0" fontId="20" fillId="4" borderId="14" xfId="0" applyFont="1" applyFill="1" applyBorder="1" applyAlignment="1">
      <alignment horizontal="center" vertical="center" wrapText="1"/>
    </xf>
    <xf numFmtId="0" fontId="21" fillId="7" borderId="10" xfId="0" applyFont="1" applyFill="1" applyBorder="1" applyAlignment="1">
      <alignment horizontal="center" vertical="center"/>
    </xf>
    <xf numFmtId="0" fontId="21" fillId="7" borderId="15" xfId="0" applyFont="1" applyFill="1" applyBorder="1" applyAlignment="1">
      <alignment horizontal="center" vertical="center"/>
    </xf>
    <xf numFmtId="0" fontId="21" fillId="7" borderId="10" xfId="0" applyFont="1" applyFill="1" applyBorder="1" applyAlignment="1">
      <alignment horizontal="center" vertical="center" wrapText="1"/>
    </xf>
    <xf numFmtId="0" fontId="21" fillId="7" borderId="16" xfId="0" applyFont="1" applyFill="1" applyBorder="1" applyAlignment="1">
      <alignment horizontal="center" vertical="center" wrapText="1"/>
    </xf>
    <xf numFmtId="0" fontId="21" fillId="7" borderId="15" xfId="0" applyFont="1" applyFill="1" applyBorder="1" applyAlignment="1">
      <alignment horizontal="center" vertical="center" wrapText="1"/>
    </xf>
    <xf numFmtId="0" fontId="21" fillId="7" borderId="17" xfId="0" applyFont="1" applyFill="1" applyBorder="1" applyAlignment="1">
      <alignment horizontal="center" vertical="center" wrapText="1"/>
    </xf>
    <xf numFmtId="0" fontId="21" fillId="7" borderId="18" xfId="0" applyFont="1" applyFill="1" applyBorder="1" applyAlignment="1">
      <alignment horizontal="center" vertical="center" wrapText="1"/>
    </xf>
    <xf numFmtId="0" fontId="21" fillId="7" borderId="19" xfId="0" applyFont="1" applyFill="1" applyBorder="1" applyAlignment="1">
      <alignment horizontal="center" vertical="center" wrapText="1"/>
    </xf>
    <xf numFmtId="0" fontId="21" fillId="7" borderId="20" xfId="0" applyFont="1" applyFill="1" applyBorder="1" applyAlignment="1">
      <alignment horizontal="center" vertical="center" wrapText="1"/>
    </xf>
    <xf numFmtId="0" fontId="21" fillId="7" borderId="21" xfId="0" applyFont="1" applyFill="1" applyBorder="1" applyAlignment="1">
      <alignment horizontal="center" vertical="center" wrapText="1"/>
    </xf>
    <xf numFmtId="0" fontId="21" fillId="7" borderId="16" xfId="0" applyFont="1" applyFill="1" applyBorder="1" applyAlignment="1">
      <alignment horizontal="center" vertical="center" wrapText="1"/>
    </xf>
    <xf numFmtId="0" fontId="21" fillId="19" borderId="16" xfId="0" applyFont="1" applyFill="1" applyBorder="1" applyAlignment="1">
      <alignment horizontal="center" vertical="center" wrapText="1"/>
    </xf>
    <xf numFmtId="0" fontId="21" fillId="4" borderId="22" xfId="0" applyFont="1" applyFill="1" applyBorder="1" applyAlignment="1">
      <alignment horizontal="center" vertical="center" wrapText="1"/>
    </xf>
    <xf numFmtId="0" fontId="21" fillId="4" borderId="23" xfId="0" applyFont="1" applyFill="1" applyBorder="1" applyAlignment="1">
      <alignment horizontal="center" vertical="center" wrapText="1"/>
    </xf>
    <xf numFmtId="0" fontId="21" fillId="4" borderId="24" xfId="0" applyFont="1" applyFill="1" applyBorder="1" applyAlignment="1">
      <alignment horizontal="center" vertical="center" wrapText="1"/>
    </xf>
    <xf numFmtId="0" fontId="20" fillId="4" borderId="25" xfId="0" applyFont="1" applyFill="1" applyBorder="1" applyAlignment="1">
      <alignment horizontal="center" vertical="center" wrapText="1"/>
    </xf>
    <xf numFmtId="0" fontId="20" fillId="4" borderId="10" xfId="0" applyFont="1" applyFill="1" applyBorder="1" applyAlignment="1">
      <alignment horizontal="left" vertical="center" wrapText="1"/>
    </xf>
    <xf numFmtId="0" fontId="20" fillId="4" borderId="26" xfId="0" applyFont="1" applyFill="1" applyBorder="1" applyAlignment="1">
      <alignment horizontal="center" vertical="center" wrapText="1"/>
    </xf>
    <xf numFmtId="0" fontId="20" fillId="4" borderId="27" xfId="0" applyFont="1" applyFill="1" applyBorder="1" applyAlignment="1">
      <alignment horizontal="left" vertical="center" wrapText="1"/>
    </xf>
    <xf numFmtId="0" fontId="20" fillId="4" borderId="28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4" borderId="29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8"/>
  <sheetViews>
    <sheetView tabSelected="1" view="pageBreakPreview" zoomScale="125" zoomScaleSheetLayoutView="125" workbookViewId="0" topLeftCell="A2">
      <pane ySplit="2" topLeftCell="BM4" activePane="bottomLeft" state="frozen"/>
      <selection pane="topLeft" activeCell="A2" sqref="A2"/>
      <selection pane="bottomLeft" activeCell="J64" sqref="J64"/>
    </sheetView>
  </sheetViews>
  <sheetFormatPr defaultColWidth="9.140625" defaultRowHeight="12.75"/>
  <cols>
    <col min="1" max="1" width="4.28125" style="1" customWidth="1"/>
    <col min="2" max="3" width="10.7109375" style="2" customWidth="1"/>
    <col min="4" max="4" width="18.8515625" style="2" customWidth="1"/>
    <col min="5" max="5" width="19.00390625" style="2" customWidth="1"/>
    <col min="6" max="6" width="9.8515625" style="2" customWidth="1"/>
    <col min="7" max="7" width="10.140625" style="3" customWidth="1"/>
    <col min="8" max="8" width="5.28125" style="1" bestFit="1" customWidth="1"/>
    <col min="9" max="9" width="5.8515625" style="1" customWidth="1"/>
    <col min="10" max="10" width="5.7109375" style="1" customWidth="1"/>
    <col min="11" max="11" width="10.7109375" style="1" customWidth="1"/>
    <col min="12" max="12" width="6.57421875" style="1" customWidth="1"/>
    <col min="13" max="13" width="6.8515625" style="1" customWidth="1"/>
    <col min="14" max="14" width="7.00390625" style="1" customWidth="1"/>
    <col min="15" max="15" width="5.57421875" style="1" customWidth="1"/>
    <col min="16" max="16" width="6.140625" style="1" bestFit="1" customWidth="1"/>
    <col min="17" max="17" width="10.140625" style="1" customWidth="1"/>
    <col min="18" max="18" width="7.28125" style="1" customWidth="1"/>
    <col min="19" max="16384" width="9.140625" style="2" customWidth="1"/>
  </cols>
  <sheetData>
    <row r="1" ht="11.25">
      <c r="A1" s="1" t="s">
        <v>0</v>
      </c>
    </row>
    <row r="2" spans="1:18" s="4" customFormat="1" ht="12.75" customHeight="1">
      <c r="A2" s="22" t="s">
        <v>1</v>
      </c>
      <c r="B2" s="24" t="s">
        <v>210</v>
      </c>
      <c r="C2" s="25" t="s">
        <v>242</v>
      </c>
      <c r="D2" s="24" t="s">
        <v>211</v>
      </c>
      <c r="E2" s="24" t="s">
        <v>212</v>
      </c>
      <c r="F2" s="26" t="s">
        <v>213</v>
      </c>
      <c r="G2" s="26" t="s">
        <v>214</v>
      </c>
      <c r="H2" s="27" t="s">
        <v>215</v>
      </c>
      <c r="I2" s="28"/>
      <c r="J2" s="29"/>
      <c r="K2" s="26" t="s">
        <v>216</v>
      </c>
      <c r="L2" s="24" t="s">
        <v>217</v>
      </c>
      <c r="M2" s="24"/>
      <c r="N2" s="24"/>
      <c r="O2" s="24"/>
      <c r="P2" s="24"/>
      <c r="Q2" s="24"/>
      <c r="R2" s="24"/>
    </row>
    <row r="3" spans="1:18" s="4" customFormat="1" ht="33.75">
      <c r="A3" s="23"/>
      <c r="B3" s="25"/>
      <c r="C3" s="30"/>
      <c r="D3" s="25"/>
      <c r="E3" s="25"/>
      <c r="F3" s="31"/>
      <c r="G3" s="31"/>
      <c r="H3" s="32" t="s">
        <v>218</v>
      </c>
      <c r="I3" s="32" t="s">
        <v>219</v>
      </c>
      <c r="J3" s="32" t="s">
        <v>220</v>
      </c>
      <c r="K3" s="31"/>
      <c r="L3" s="32" t="s">
        <v>221</v>
      </c>
      <c r="M3" s="32" t="s">
        <v>222</v>
      </c>
      <c r="N3" s="32" t="s">
        <v>223</v>
      </c>
      <c r="O3" s="32" t="s">
        <v>224</v>
      </c>
      <c r="P3" s="32" t="s">
        <v>225</v>
      </c>
      <c r="Q3" s="33" t="s">
        <v>226</v>
      </c>
      <c r="R3" s="32" t="s">
        <v>3</v>
      </c>
    </row>
    <row r="4" spans="1:18" s="11" customFormat="1" ht="45">
      <c r="A4" s="9">
        <v>1</v>
      </c>
      <c r="B4" s="7" t="s">
        <v>93</v>
      </c>
      <c r="C4" s="7" t="s">
        <v>102</v>
      </c>
      <c r="D4" s="7" t="s">
        <v>164</v>
      </c>
      <c r="E4" s="5" t="s">
        <v>56</v>
      </c>
      <c r="F4" s="5" t="s">
        <v>4</v>
      </c>
      <c r="G4" s="5" t="s">
        <v>207</v>
      </c>
      <c r="H4" s="10">
        <f aca="true" t="shared" si="0" ref="H4:H35">SUM(I4:J4)</f>
        <v>510</v>
      </c>
      <c r="I4" s="10">
        <v>230</v>
      </c>
      <c r="J4" s="10">
        <v>280</v>
      </c>
      <c r="K4" s="10">
        <f aca="true" t="shared" si="1" ref="K4:K35">L4+M4+N4+O4+P4+R4</f>
        <v>163289</v>
      </c>
      <c r="L4" s="10">
        <v>11289</v>
      </c>
      <c r="M4" s="10">
        <v>2000</v>
      </c>
      <c r="N4" s="10">
        <v>70000</v>
      </c>
      <c r="O4" s="10">
        <v>0</v>
      </c>
      <c r="P4" s="10">
        <v>0</v>
      </c>
      <c r="Q4" s="10">
        <f aca="true" t="shared" si="2" ref="Q4:Q35">M4+N4+P4</f>
        <v>72000</v>
      </c>
      <c r="R4" s="10">
        <v>80000</v>
      </c>
    </row>
    <row r="5" spans="1:18" s="11" customFormat="1" ht="33.75">
      <c r="A5" s="9">
        <v>2</v>
      </c>
      <c r="B5" s="7" t="s">
        <v>93</v>
      </c>
      <c r="C5" s="7" t="s">
        <v>103</v>
      </c>
      <c r="D5" s="7" t="s">
        <v>165</v>
      </c>
      <c r="E5" s="5" t="s">
        <v>57</v>
      </c>
      <c r="F5" s="5" t="s">
        <v>5</v>
      </c>
      <c r="G5" s="5" t="s">
        <v>207</v>
      </c>
      <c r="H5" s="10">
        <f t="shared" si="0"/>
        <v>1987</v>
      </c>
      <c r="I5" s="10">
        <v>798</v>
      </c>
      <c r="J5" s="10">
        <v>1189</v>
      </c>
      <c r="K5" s="10">
        <f t="shared" si="1"/>
        <v>162748</v>
      </c>
      <c r="L5" s="10">
        <v>11748</v>
      </c>
      <c r="M5" s="10">
        <v>0</v>
      </c>
      <c r="N5" s="10">
        <v>72000</v>
      </c>
      <c r="O5" s="10">
        <v>0</v>
      </c>
      <c r="P5" s="10">
        <v>0</v>
      </c>
      <c r="Q5" s="10">
        <f t="shared" si="2"/>
        <v>72000</v>
      </c>
      <c r="R5" s="10">
        <v>79000</v>
      </c>
    </row>
    <row r="6" spans="1:18" s="11" customFormat="1" ht="22.5">
      <c r="A6" s="5">
        <v>3</v>
      </c>
      <c r="B6" s="5" t="s">
        <v>93</v>
      </c>
      <c r="C6" s="5" t="s">
        <v>105</v>
      </c>
      <c r="D6" s="5" t="s">
        <v>166</v>
      </c>
      <c r="E6" s="5" t="s">
        <v>58</v>
      </c>
      <c r="F6" s="5" t="s">
        <v>6</v>
      </c>
      <c r="G6" s="5" t="s">
        <v>207</v>
      </c>
      <c r="H6" s="5">
        <f t="shared" si="0"/>
        <v>318</v>
      </c>
      <c r="I6" s="5">
        <v>140</v>
      </c>
      <c r="J6" s="5">
        <v>178</v>
      </c>
      <c r="K6" s="5">
        <f t="shared" si="1"/>
        <v>167185</v>
      </c>
      <c r="L6" s="5">
        <v>17185</v>
      </c>
      <c r="M6" s="5">
        <v>0</v>
      </c>
      <c r="N6" s="5">
        <v>72000</v>
      </c>
      <c r="O6" s="5">
        <v>0</v>
      </c>
      <c r="P6" s="5">
        <v>0</v>
      </c>
      <c r="Q6" s="5">
        <f t="shared" si="2"/>
        <v>72000</v>
      </c>
      <c r="R6" s="5">
        <v>78000</v>
      </c>
    </row>
    <row r="7" spans="1:18" s="11" customFormat="1" ht="68.25" customHeight="1">
      <c r="A7" s="5">
        <v>4</v>
      </c>
      <c r="B7" s="5" t="s">
        <v>93</v>
      </c>
      <c r="C7" s="5" t="s">
        <v>106</v>
      </c>
      <c r="D7" s="5" t="s">
        <v>167</v>
      </c>
      <c r="E7" s="5" t="s">
        <v>59</v>
      </c>
      <c r="F7" s="5" t="s">
        <v>7</v>
      </c>
      <c r="G7" s="6" t="s">
        <v>208</v>
      </c>
      <c r="H7" s="5">
        <f t="shared" si="0"/>
        <v>450</v>
      </c>
      <c r="I7" s="5">
        <v>202</v>
      </c>
      <c r="J7" s="5">
        <v>248</v>
      </c>
      <c r="K7" s="5">
        <f t="shared" si="1"/>
        <v>162860</v>
      </c>
      <c r="L7" s="5">
        <v>12860</v>
      </c>
      <c r="M7" s="5">
        <v>10000</v>
      </c>
      <c r="N7" s="5">
        <v>62000</v>
      </c>
      <c r="O7" s="5">
        <v>0</v>
      </c>
      <c r="P7" s="5">
        <v>0</v>
      </c>
      <c r="Q7" s="5">
        <f t="shared" si="2"/>
        <v>72000</v>
      </c>
      <c r="R7" s="5">
        <v>78000</v>
      </c>
    </row>
    <row r="8" spans="1:18" s="11" customFormat="1" ht="22.5">
      <c r="A8" s="5">
        <v>5</v>
      </c>
      <c r="B8" s="5" t="s">
        <v>94</v>
      </c>
      <c r="C8" s="5" t="s">
        <v>107</v>
      </c>
      <c r="D8" s="5" t="s">
        <v>168</v>
      </c>
      <c r="E8" s="5" t="s">
        <v>60</v>
      </c>
      <c r="F8" s="5" t="s">
        <v>8</v>
      </c>
      <c r="G8" s="6" t="s">
        <v>208</v>
      </c>
      <c r="H8" s="5">
        <f t="shared" si="0"/>
        <v>1112</v>
      </c>
      <c r="I8" s="5">
        <v>555</v>
      </c>
      <c r="J8" s="5">
        <v>557</v>
      </c>
      <c r="K8" s="5">
        <f t="shared" si="1"/>
        <v>150004</v>
      </c>
      <c r="L8" s="5">
        <v>8000</v>
      </c>
      <c r="M8" s="5">
        <v>22004</v>
      </c>
      <c r="N8" s="5">
        <v>45000</v>
      </c>
      <c r="O8" s="5">
        <v>0</v>
      </c>
      <c r="P8" s="5">
        <v>0</v>
      </c>
      <c r="Q8" s="5">
        <f t="shared" si="2"/>
        <v>67004</v>
      </c>
      <c r="R8" s="5">
        <v>75000</v>
      </c>
    </row>
    <row r="9" spans="1:18" s="11" customFormat="1" ht="56.25">
      <c r="A9" s="5">
        <v>6</v>
      </c>
      <c r="B9" s="5" t="s">
        <v>94</v>
      </c>
      <c r="C9" s="5" t="s">
        <v>108</v>
      </c>
      <c r="D9" s="5" t="s">
        <v>169</v>
      </c>
      <c r="E9" s="5" t="s">
        <v>61</v>
      </c>
      <c r="F9" s="5" t="s">
        <v>9</v>
      </c>
      <c r="G9" s="6" t="s">
        <v>208</v>
      </c>
      <c r="H9" s="5">
        <f t="shared" si="0"/>
        <v>185</v>
      </c>
      <c r="I9" s="5">
        <v>77</v>
      </c>
      <c r="J9" s="5">
        <v>108</v>
      </c>
      <c r="K9" s="5">
        <f t="shared" si="1"/>
        <v>120005</v>
      </c>
      <c r="L9" s="5">
        <v>6005</v>
      </c>
      <c r="M9" s="5">
        <v>10000</v>
      </c>
      <c r="N9" s="5">
        <v>44000</v>
      </c>
      <c r="O9" s="5">
        <v>0</v>
      </c>
      <c r="P9" s="5">
        <v>0</v>
      </c>
      <c r="Q9" s="5">
        <f t="shared" si="2"/>
        <v>54000</v>
      </c>
      <c r="R9" s="5">
        <v>60000</v>
      </c>
    </row>
    <row r="10" spans="1:18" s="11" customFormat="1" ht="45">
      <c r="A10" s="5">
        <v>7</v>
      </c>
      <c r="B10" s="5" t="s">
        <v>93</v>
      </c>
      <c r="C10" s="5" t="s">
        <v>109</v>
      </c>
      <c r="D10" s="5" t="s">
        <v>171</v>
      </c>
      <c r="E10" s="5" t="s">
        <v>62</v>
      </c>
      <c r="F10" s="5" t="s">
        <v>10</v>
      </c>
      <c r="G10" s="5" t="s">
        <v>207</v>
      </c>
      <c r="H10" s="5">
        <f t="shared" si="0"/>
        <v>538</v>
      </c>
      <c r="I10" s="5">
        <v>200</v>
      </c>
      <c r="J10" s="5">
        <v>338</v>
      </c>
      <c r="K10" s="5">
        <f t="shared" si="1"/>
        <v>161369</v>
      </c>
      <c r="L10" s="5">
        <v>13369</v>
      </c>
      <c r="M10" s="5">
        <v>10000</v>
      </c>
      <c r="N10" s="5">
        <v>62000</v>
      </c>
      <c r="O10" s="5">
        <v>0</v>
      </c>
      <c r="P10" s="5">
        <v>0</v>
      </c>
      <c r="Q10" s="5">
        <f t="shared" si="2"/>
        <v>72000</v>
      </c>
      <c r="R10" s="5">
        <v>76000</v>
      </c>
    </row>
    <row r="11" spans="1:18" s="11" customFormat="1" ht="33.75">
      <c r="A11" s="5">
        <v>8</v>
      </c>
      <c r="B11" s="5" t="s">
        <v>95</v>
      </c>
      <c r="C11" s="5" t="s">
        <v>110</v>
      </c>
      <c r="D11" s="5" t="s">
        <v>170</v>
      </c>
      <c r="E11" s="5" t="s">
        <v>63</v>
      </c>
      <c r="F11" s="5" t="s">
        <v>11</v>
      </c>
      <c r="G11" s="5" t="s">
        <v>207</v>
      </c>
      <c r="H11" s="5">
        <f t="shared" si="0"/>
        <v>540</v>
      </c>
      <c r="I11" s="5">
        <v>241</v>
      </c>
      <c r="J11" s="5">
        <v>299</v>
      </c>
      <c r="K11" s="5">
        <f t="shared" si="1"/>
        <v>154000</v>
      </c>
      <c r="L11" s="5">
        <v>7800</v>
      </c>
      <c r="M11" s="5">
        <v>70200</v>
      </c>
      <c r="N11" s="5">
        <v>0</v>
      </c>
      <c r="O11" s="5">
        <v>0</v>
      </c>
      <c r="P11" s="5">
        <v>0</v>
      </c>
      <c r="Q11" s="5">
        <f t="shared" si="2"/>
        <v>70200</v>
      </c>
      <c r="R11" s="5">
        <v>76000</v>
      </c>
    </row>
    <row r="12" spans="1:18" s="11" customFormat="1" ht="33.75">
      <c r="A12" s="5">
        <v>9</v>
      </c>
      <c r="B12" s="5" t="s">
        <v>96</v>
      </c>
      <c r="C12" s="5" t="s">
        <v>111</v>
      </c>
      <c r="D12" s="5" t="s">
        <v>172</v>
      </c>
      <c r="E12" s="5" t="s">
        <v>64</v>
      </c>
      <c r="F12" s="5" t="s">
        <v>12</v>
      </c>
      <c r="G12" s="5" t="s">
        <v>207</v>
      </c>
      <c r="H12" s="5">
        <f t="shared" si="0"/>
        <v>376</v>
      </c>
      <c r="I12" s="5">
        <v>141</v>
      </c>
      <c r="J12" s="5">
        <v>235</v>
      </c>
      <c r="K12" s="5">
        <f t="shared" si="1"/>
        <v>147350</v>
      </c>
      <c r="L12" s="5">
        <v>7367</v>
      </c>
      <c r="M12" s="5">
        <v>0</v>
      </c>
      <c r="N12" s="5">
        <v>66308</v>
      </c>
      <c r="O12" s="5">
        <v>0</v>
      </c>
      <c r="P12" s="5">
        <v>0</v>
      </c>
      <c r="Q12" s="5">
        <f t="shared" si="2"/>
        <v>66308</v>
      </c>
      <c r="R12" s="5">
        <v>73675</v>
      </c>
    </row>
    <row r="13" spans="1:18" s="11" customFormat="1" ht="33.75">
      <c r="A13" s="5">
        <v>10</v>
      </c>
      <c r="B13" s="5" t="s">
        <v>96</v>
      </c>
      <c r="C13" s="5" t="s">
        <v>112</v>
      </c>
      <c r="D13" s="5" t="s">
        <v>173</v>
      </c>
      <c r="E13" s="5" t="s">
        <v>65</v>
      </c>
      <c r="F13" s="5" t="s">
        <v>13</v>
      </c>
      <c r="G13" s="5" t="s">
        <v>207</v>
      </c>
      <c r="H13" s="5">
        <f t="shared" si="0"/>
        <v>371</v>
      </c>
      <c r="I13" s="5">
        <v>187</v>
      </c>
      <c r="J13" s="5">
        <v>184</v>
      </c>
      <c r="K13" s="5">
        <f t="shared" si="1"/>
        <v>152353</v>
      </c>
      <c r="L13" s="5">
        <v>7953</v>
      </c>
      <c r="M13" s="5">
        <v>0</v>
      </c>
      <c r="N13" s="5">
        <v>68400</v>
      </c>
      <c r="O13" s="5">
        <v>0</v>
      </c>
      <c r="P13" s="5">
        <v>0</v>
      </c>
      <c r="Q13" s="5">
        <f t="shared" si="2"/>
        <v>68400</v>
      </c>
      <c r="R13" s="5">
        <v>76000</v>
      </c>
    </row>
    <row r="14" spans="1:18" s="11" customFormat="1" ht="33.75">
      <c r="A14" s="5">
        <v>11</v>
      </c>
      <c r="B14" s="5" t="s">
        <v>96</v>
      </c>
      <c r="C14" s="5" t="s">
        <v>113</v>
      </c>
      <c r="D14" s="5" t="s">
        <v>174</v>
      </c>
      <c r="E14" s="5" t="s">
        <v>66</v>
      </c>
      <c r="F14" s="5" t="s">
        <v>14</v>
      </c>
      <c r="G14" s="5" t="s">
        <v>207</v>
      </c>
      <c r="H14" s="5">
        <f t="shared" si="0"/>
        <v>620</v>
      </c>
      <c r="I14" s="5">
        <v>263</v>
      </c>
      <c r="J14" s="5">
        <v>357</v>
      </c>
      <c r="K14" s="5">
        <f t="shared" si="1"/>
        <v>158000</v>
      </c>
      <c r="L14" s="5">
        <v>13600</v>
      </c>
      <c r="M14" s="5">
        <v>68400</v>
      </c>
      <c r="N14" s="5">
        <v>0</v>
      </c>
      <c r="O14" s="5">
        <v>0</v>
      </c>
      <c r="P14" s="5">
        <v>0</v>
      </c>
      <c r="Q14" s="5">
        <f t="shared" si="2"/>
        <v>68400</v>
      </c>
      <c r="R14" s="5">
        <v>76000</v>
      </c>
    </row>
    <row r="15" spans="1:18" s="11" customFormat="1" ht="45">
      <c r="A15" s="9">
        <v>12</v>
      </c>
      <c r="B15" s="5" t="s">
        <v>97</v>
      </c>
      <c r="C15" s="5" t="s">
        <v>114</v>
      </c>
      <c r="D15" s="5" t="s">
        <v>231</v>
      </c>
      <c r="E15" s="5" t="s">
        <v>67</v>
      </c>
      <c r="F15" s="5" t="s">
        <v>15</v>
      </c>
      <c r="G15" s="5" t="s">
        <v>207</v>
      </c>
      <c r="H15" s="5">
        <f t="shared" si="0"/>
        <v>760</v>
      </c>
      <c r="I15" s="5">
        <v>350</v>
      </c>
      <c r="J15" s="5">
        <v>410</v>
      </c>
      <c r="K15" s="5">
        <f t="shared" si="1"/>
        <v>153108</v>
      </c>
      <c r="L15" s="5">
        <v>8708</v>
      </c>
      <c r="M15" s="5">
        <v>0</v>
      </c>
      <c r="N15" s="5">
        <v>68400</v>
      </c>
      <c r="O15" s="5">
        <v>0</v>
      </c>
      <c r="P15" s="5">
        <v>0</v>
      </c>
      <c r="Q15" s="5">
        <f t="shared" si="2"/>
        <v>68400</v>
      </c>
      <c r="R15" s="5">
        <v>76000</v>
      </c>
    </row>
    <row r="16" spans="1:18" s="11" customFormat="1" ht="56.25">
      <c r="A16" s="9">
        <v>13</v>
      </c>
      <c r="B16" s="5" t="s">
        <v>97</v>
      </c>
      <c r="C16" s="5" t="s">
        <v>115</v>
      </c>
      <c r="D16" s="5" t="s">
        <v>230</v>
      </c>
      <c r="E16" s="5" t="s">
        <v>68</v>
      </c>
      <c r="F16" s="5" t="s">
        <v>16</v>
      </c>
      <c r="G16" s="5" t="s">
        <v>207</v>
      </c>
      <c r="H16" s="5">
        <f t="shared" si="0"/>
        <v>1194</v>
      </c>
      <c r="I16" s="5">
        <v>570</v>
      </c>
      <c r="J16" s="5">
        <v>624</v>
      </c>
      <c r="K16" s="5">
        <f t="shared" si="1"/>
        <v>121000</v>
      </c>
      <c r="L16" s="5">
        <v>6208</v>
      </c>
      <c r="M16" s="5">
        <v>34149</v>
      </c>
      <c r="N16" s="5">
        <v>20504</v>
      </c>
      <c r="O16" s="5">
        <v>0</v>
      </c>
      <c r="P16" s="5">
        <v>0</v>
      </c>
      <c r="Q16" s="5">
        <f t="shared" si="2"/>
        <v>54653</v>
      </c>
      <c r="R16" s="5">
        <v>60139</v>
      </c>
    </row>
    <row r="17" spans="1:18" s="11" customFormat="1" ht="45">
      <c r="A17" s="5">
        <v>14</v>
      </c>
      <c r="B17" s="5" t="s">
        <v>99</v>
      </c>
      <c r="C17" s="8" t="s">
        <v>116</v>
      </c>
      <c r="D17" s="8" t="s">
        <v>175</v>
      </c>
      <c r="E17" s="5" t="s">
        <v>69</v>
      </c>
      <c r="F17" s="5" t="s">
        <v>17</v>
      </c>
      <c r="G17" s="6" t="s">
        <v>208</v>
      </c>
      <c r="H17" s="5">
        <f t="shared" si="0"/>
        <v>550</v>
      </c>
      <c r="I17" s="12">
        <v>299</v>
      </c>
      <c r="J17" s="12">
        <v>251</v>
      </c>
      <c r="K17" s="5">
        <f t="shared" si="1"/>
        <v>160774</v>
      </c>
      <c r="L17" s="5">
        <v>12100</v>
      </c>
      <c r="M17" s="5">
        <v>3131</v>
      </c>
      <c r="N17" s="5">
        <v>69570</v>
      </c>
      <c r="O17" s="5">
        <v>0</v>
      </c>
      <c r="P17" s="5">
        <v>0</v>
      </c>
      <c r="Q17" s="5">
        <f t="shared" si="2"/>
        <v>72701</v>
      </c>
      <c r="R17" s="5">
        <v>75973</v>
      </c>
    </row>
    <row r="18" spans="1:18" s="11" customFormat="1" ht="22.5">
      <c r="A18" s="5">
        <v>15</v>
      </c>
      <c r="B18" s="5" t="s">
        <v>97</v>
      </c>
      <c r="C18" s="5" t="s">
        <v>117</v>
      </c>
      <c r="D18" s="5" t="s">
        <v>176</v>
      </c>
      <c r="E18" s="5" t="s">
        <v>70</v>
      </c>
      <c r="F18" s="5" t="s">
        <v>18</v>
      </c>
      <c r="G18" s="5" t="s">
        <v>207</v>
      </c>
      <c r="H18" s="5">
        <f t="shared" si="0"/>
        <v>586</v>
      </c>
      <c r="I18" s="12">
        <v>240</v>
      </c>
      <c r="J18" s="12">
        <v>346</v>
      </c>
      <c r="K18" s="5">
        <f t="shared" si="1"/>
        <v>152000</v>
      </c>
      <c r="L18" s="5">
        <v>7600</v>
      </c>
      <c r="M18" s="5">
        <v>0</v>
      </c>
      <c r="N18" s="5">
        <v>68400</v>
      </c>
      <c r="O18" s="5">
        <v>0</v>
      </c>
      <c r="P18" s="5">
        <v>0</v>
      </c>
      <c r="Q18" s="5">
        <f t="shared" si="2"/>
        <v>68400</v>
      </c>
      <c r="R18" s="5">
        <v>76000</v>
      </c>
    </row>
    <row r="19" spans="1:18" s="11" customFormat="1" ht="22.5">
      <c r="A19" s="5">
        <v>16</v>
      </c>
      <c r="B19" s="5" t="s">
        <v>95</v>
      </c>
      <c r="C19" s="5" t="s">
        <v>118</v>
      </c>
      <c r="D19" s="5" t="s">
        <v>232</v>
      </c>
      <c r="E19" s="5" t="s">
        <v>71</v>
      </c>
      <c r="F19" s="5" t="s">
        <v>19</v>
      </c>
      <c r="G19" s="5" t="s">
        <v>207</v>
      </c>
      <c r="H19" s="5">
        <f t="shared" si="0"/>
        <v>188</v>
      </c>
      <c r="I19" s="5">
        <v>112</v>
      </c>
      <c r="J19" s="5">
        <v>76</v>
      </c>
      <c r="K19" s="5">
        <f t="shared" si="1"/>
        <v>146420</v>
      </c>
      <c r="L19" s="5">
        <v>7253</v>
      </c>
      <c r="M19" s="5">
        <v>51000</v>
      </c>
      <c r="N19" s="5">
        <v>15000</v>
      </c>
      <c r="O19" s="5">
        <v>0</v>
      </c>
      <c r="P19" s="5">
        <v>0</v>
      </c>
      <c r="Q19" s="5">
        <f t="shared" si="2"/>
        <v>66000</v>
      </c>
      <c r="R19" s="5">
        <v>73167</v>
      </c>
    </row>
    <row r="20" spans="1:18" s="11" customFormat="1" ht="45">
      <c r="A20" s="5">
        <v>17</v>
      </c>
      <c r="B20" s="5" t="s">
        <v>95</v>
      </c>
      <c r="C20" s="5" t="s">
        <v>119</v>
      </c>
      <c r="D20" s="5" t="s">
        <v>177</v>
      </c>
      <c r="E20" s="5" t="s">
        <v>72</v>
      </c>
      <c r="F20" s="5" t="s">
        <v>20</v>
      </c>
      <c r="G20" s="6" t="s">
        <v>208</v>
      </c>
      <c r="H20" s="5">
        <f t="shared" si="0"/>
        <v>168</v>
      </c>
      <c r="I20" s="5">
        <v>79</v>
      </c>
      <c r="J20" s="5">
        <v>89</v>
      </c>
      <c r="K20" s="5">
        <f t="shared" si="1"/>
        <v>150200</v>
      </c>
      <c r="L20" s="5">
        <v>9100</v>
      </c>
      <c r="M20" s="5">
        <v>51000</v>
      </c>
      <c r="N20" s="5">
        <v>15000</v>
      </c>
      <c r="O20" s="5">
        <v>0</v>
      </c>
      <c r="P20" s="5">
        <v>0</v>
      </c>
      <c r="Q20" s="5">
        <f t="shared" si="2"/>
        <v>66000</v>
      </c>
      <c r="R20" s="5">
        <v>75100</v>
      </c>
    </row>
    <row r="21" spans="1:18" s="11" customFormat="1" ht="33.75">
      <c r="A21" s="5">
        <v>18</v>
      </c>
      <c r="B21" s="5" t="s">
        <v>100</v>
      </c>
      <c r="C21" s="5" t="s">
        <v>120</v>
      </c>
      <c r="D21" s="5" t="s">
        <v>178</v>
      </c>
      <c r="E21" s="5" t="s">
        <v>73</v>
      </c>
      <c r="F21" s="5" t="s">
        <v>21</v>
      </c>
      <c r="G21" s="5" t="s">
        <v>207</v>
      </c>
      <c r="H21" s="5">
        <f t="shared" si="0"/>
        <v>340</v>
      </c>
      <c r="I21" s="5">
        <v>151</v>
      </c>
      <c r="J21" s="5">
        <v>189</v>
      </c>
      <c r="K21" s="5">
        <f t="shared" si="1"/>
        <v>151162</v>
      </c>
      <c r="L21" s="5">
        <v>7701</v>
      </c>
      <c r="M21" s="5">
        <v>0</v>
      </c>
      <c r="N21" s="5">
        <v>67951</v>
      </c>
      <c r="O21" s="5">
        <v>0</v>
      </c>
      <c r="P21" s="5">
        <v>0</v>
      </c>
      <c r="Q21" s="5">
        <f t="shared" si="2"/>
        <v>67951</v>
      </c>
      <c r="R21" s="5">
        <v>75510</v>
      </c>
    </row>
    <row r="22" spans="1:18" s="11" customFormat="1" ht="45">
      <c r="A22" s="5">
        <v>19</v>
      </c>
      <c r="B22" s="5" t="s">
        <v>95</v>
      </c>
      <c r="C22" s="5" t="s">
        <v>121</v>
      </c>
      <c r="D22" s="5" t="s">
        <v>179</v>
      </c>
      <c r="E22" s="5" t="s">
        <v>74</v>
      </c>
      <c r="F22" s="5" t="s">
        <v>22</v>
      </c>
      <c r="G22" s="6" t="s">
        <v>208</v>
      </c>
      <c r="H22" s="5">
        <f t="shared" si="0"/>
        <v>231</v>
      </c>
      <c r="I22" s="5">
        <v>110</v>
      </c>
      <c r="J22" s="5">
        <v>121</v>
      </c>
      <c r="K22" s="5">
        <f t="shared" si="1"/>
        <v>154000</v>
      </c>
      <c r="L22" s="5">
        <v>10000</v>
      </c>
      <c r="M22" s="5">
        <v>53000</v>
      </c>
      <c r="N22" s="5">
        <v>15000</v>
      </c>
      <c r="O22" s="5">
        <v>0</v>
      </c>
      <c r="P22" s="5">
        <v>0</v>
      </c>
      <c r="Q22" s="5">
        <f t="shared" si="2"/>
        <v>68000</v>
      </c>
      <c r="R22" s="5">
        <v>76000</v>
      </c>
    </row>
    <row r="23" spans="1:18" s="11" customFormat="1" ht="45">
      <c r="A23" s="5">
        <v>20</v>
      </c>
      <c r="B23" s="5" t="s">
        <v>95</v>
      </c>
      <c r="C23" s="5" t="s">
        <v>122</v>
      </c>
      <c r="D23" s="5" t="s">
        <v>180</v>
      </c>
      <c r="E23" s="5" t="s">
        <v>75</v>
      </c>
      <c r="F23" s="5" t="s">
        <v>23</v>
      </c>
      <c r="G23" s="6" t="s">
        <v>208</v>
      </c>
      <c r="H23" s="5">
        <f t="shared" si="0"/>
        <v>1000</v>
      </c>
      <c r="I23" s="5">
        <v>470</v>
      </c>
      <c r="J23" s="5">
        <v>530</v>
      </c>
      <c r="K23" s="5">
        <f t="shared" si="1"/>
        <v>155331</v>
      </c>
      <c r="L23" s="5">
        <v>17331</v>
      </c>
      <c r="M23" s="5">
        <v>2000</v>
      </c>
      <c r="N23" s="5">
        <v>60000</v>
      </c>
      <c r="O23" s="5">
        <v>0</v>
      </c>
      <c r="P23" s="5">
        <v>0</v>
      </c>
      <c r="Q23" s="5">
        <f t="shared" si="2"/>
        <v>62000</v>
      </c>
      <c r="R23" s="5">
        <v>76000</v>
      </c>
    </row>
    <row r="24" spans="1:18" s="11" customFormat="1" ht="45">
      <c r="A24" s="5">
        <v>21</v>
      </c>
      <c r="B24" s="5" t="s">
        <v>101</v>
      </c>
      <c r="C24" s="5" t="s">
        <v>123</v>
      </c>
      <c r="D24" s="5" t="s">
        <v>181</v>
      </c>
      <c r="E24" s="5" t="s">
        <v>76</v>
      </c>
      <c r="F24" s="5" t="s">
        <v>24</v>
      </c>
      <c r="G24" s="5" t="s">
        <v>207</v>
      </c>
      <c r="H24" s="5">
        <f t="shared" si="0"/>
        <v>402</v>
      </c>
      <c r="I24" s="5">
        <v>183</v>
      </c>
      <c r="J24" s="5">
        <v>219</v>
      </c>
      <c r="K24" s="5">
        <f t="shared" si="1"/>
        <v>100000</v>
      </c>
      <c r="L24" s="5">
        <v>5000</v>
      </c>
      <c r="M24" s="5">
        <v>5000</v>
      </c>
      <c r="N24" s="5">
        <v>40000</v>
      </c>
      <c r="O24" s="5">
        <v>0</v>
      </c>
      <c r="P24" s="5">
        <v>0</v>
      </c>
      <c r="Q24" s="5">
        <f t="shared" si="2"/>
        <v>45000</v>
      </c>
      <c r="R24" s="5">
        <v>50000</v>
      </c>
    </row>
    <row r="25" spans="1:18" s="11" customFormat="1" ht="33.75">
      <c r="A25" s="5">
        <v>22</v>
      </c>
      <c r="B25" s="5" t="s">
        <v>101</v>
      </c>
      <c r="C25" s="5" t="s">
        <v>124</v>
      </c>
      <c r="D25" s="5" t="s">
        <v>182</v>
      </c>
      <c r="E25" s="5" t="s">
        <v>77</v>
      </c>
      <c r="F25" s="5" t="s">
        <v>25</v>
      </c>
      <c r="G25" s="5" t="s">
        <v>207</v>
      </c>
      <c r="H25" s="5">
        <f t="shared" si="0"/>
        <v>312</v>
      </c>
      <c r="I25" s="5">
        <v>107</v>
      </c>
      <c r="J25" s="5">
        <v>205</v>
      </c>
      <c r="K25" s="5">
        <f t="shared" si="1"/>
        <v>100268</v>
      </c>
      <c r="L25" s="5">
        <v>5268</v>
      </c>
      <c r="M25" s="5">
        <v>45000</v>
      </c>
      <c r="N25" s="5">
        <v>0</v>
      </c>
      <c r="O25" s="5">
        <v>0</v>
      </c>
      <c r="P25" s="5">
        <v>0</v>
      </c>
      <c r="Q25" s="5">
        <f t="shared" si="2"/>
        <v>45000</v>
      </c>
      <c r="R25" s="5">
        <v>50000</v>
      </c>
    </row>
    <row r="26" spans="1:18" s="11" customFormat="1" ht="33.75">
      <c r="A26" s="5">
        <v>23</v>
      </c>
      <c r="B26" s="5" t="s">
        <v>94</v>
      </c>
      <c r="C26" s="5" t="s">
        <v>125</v>
      </c>
      <c r="D26" s="5" t="s">
        <v>183</v>
      </c>
      <c r="E26" s="5" t="s">
        <v>78</v>
      </c>
      <c r="F26" s="5" t="s">
        <v>26</v>
      </c>
      <c r="G26" s="6" t="s">
        <v>208</v>
      </c>
      <c r="H26" s="5">
        <f t="shared" si="0"/>
        <v>1315</v>
      </c>
      <c r="I26" s="5">
        <v>608</v>
      </c>
      <c r="J26" s="5">
        <v>707</v>
      </c>
      <c r="K26" s="5">
        <f t="shared" si="1"/>
        <v>172876</v>
      </c>
      <c r="L26" s="5">
        <v>8649</v>
      </c>
      <c r="M26" s="5">
        <v>38337</v>
      </c>
      <c r="N26" s="5">
        <v>50025</v>
      </c>
      <c r="O26" s="5">
        <v>0</v>
      </c>
      <c r="P26" s="5">
        <v>0</v>
      </c>
      <c r="Q26" s="5">
        <f t="shared" si="2"/>
        <v>88362</v>
      </c>
      <c r="R26" s="5">
        <v>75865</v>
      </c>
    </row>
    <row r="27" spans="1:18" s="11" customFormat="1" ht="33.75">
      <c r="A27" s="5">
        <v>24</v>
      </c>
      <c r="B27" s="5" t="s">
        <v>94</v>
      </c>
      <c r="C27" s="5" t="s">
        <v>126</v>
      </c>
      <c r="D27" s="5" t="s">
        <v>184</v>
      </c>
      <c r="E27" s="5" t="s">
        <v>79</v>
      </c>
      <c r="F27" s="5" t="s">
        <v>27</v>
      </c>
      <c r="G27" s="6" t="s">
        <v>208</v>
      </c>
      <c r="H27" s="5">
        <f t="shared" si="0"/>
        <v>341</v>
      </c>
      <c r="I27" s="5">
        <v>180</v>
      </c>
      <c r="J27" s="5">
        <v>161</v>
      </c>
      <c r="K27" s="5">
        <f t="shared" si="1"/>
        <v>196031</v>
      </c>
      <c r="L27" s="5">
        <v>9852</v>
      </c>
      <c r="M27" s="5">
        <v>50172</v>
      </c>
      <c r="N27" s="5">
        <v>59912</v>
      </c>
      <c r="O27" s="5">
        <v>0</v>
      </c>
      <c r="P27" s="5">
        <v>0</v>
      </c>
      <c r="Q27" s="5">
        <f t="shared" si="2"/>
        <v>110084</v>
      </c>
      <c r="R27" s="5">
        <v>76095</v>
      </c>
    </row>
    <row r="28" spans="1:18" s="11" customFormat="1" ht="22.5">
      <c r="A28" s="5">
        <v>25</v>
      </c>
      <c r="B28" s="5" t="s">
        <v>97</v>
      </c>
      <c r="C28" s="5" t="s">
        <v>127</v>
      </c>
      <c r="D28" s="5" t="s">
        <v>185</v>
      </c>
      <c r="E28" s="5" t="s">
        <v>80</v>
      </c>
      <c r="F28" s="5" t="s">
        <v>28</v>
      </c>
      <c r="G28" s="6" t="s">
        <v>208</v>
      </c>
      <c r="H28" s="5">
        <f t="shared" si="0"/>
        <v>144</v>
      </c>
      <c r="I28" s="5">
        <v>51</v>
      </c>
      <c r="J28" s="5">
        <v>93</v>
      </c>
      <c r="K28" s="5">
        <f t="shared" si="1"/>
        <v>158797</v>
      </c>
      <c r="L28" s="5">
        <v>7942</v>
      </c>
      <c r="M28" s="5">
        <v>8692</v>
      </c>
      <c r="N28" s="5">
        <v>64769</v>
      </c>
      <c r="O28" s="5">
        <v>0</v>
      </c>
      <c r="P28" s="5">
        <v>0</v>
      </c>
      <c r="Q28" s="5">
        <f t="shared" si="2"/>
        <v>73461</v>
      </c>
      <c r="R28" s="5">
        <v>77394</v>
      </c>
    </row>
    <row r="29" spans="1:18" s="11" customFormat="1" ht="33.75">
      <c r="A29" s="5">
        <v>26</v>
      </c>
      <c r="B29" s="5" t="s">
        <v>101</v>
      </c>
      <c r="C29" s="5" t="s">
        <v>128</v>
      </c>
      <c r="D29" s="5" t="s">
        <v>186</v>
      </c>
      <c r="E29" s="5" t="s">
        <v>81</v>
      </c>
      <c r="F29" s="5" t="s">
        <v>29</v>
      </c>
      <c r="G29" s="5" t="s">
        <v>207</v>
      </c>
      <c r="H29" s="5">
        <f t="shared" si="0"/>
        <v>964</v>
      </c>
      <c r="I29" s="5">
        <v>453</v>
      </c>
      <c r="J29" s="5">
        <v>511</v>
      </c>
      <c r="K29" s="5">
        <f t="shared" si="1"/>
        <v>160430</v>
      </c>
      <c r="L29" s="5">
        <v>8430</v>
      </c>
      <c r="M29" s="5">
        <v>5000</v>
      </c>
      <c r="N29" s="5">
        <v>67000</v>
      </c>
      <c r="O29" s="5">
        <v>0</v>
      </c>
      <c r="P29" s="5">
        <v>0</v>
      </c>
      <c r="Q29" s="5">
        <f t="shared" si="2"/>
        <v>72000</v>
      </c>
      <c r="R29" s="5">
        <v>80000</v>
      </c>
    </row>
    <row r="30" spans="1:18" s="11" customFormat="1" ht="33.75">
      <c r="A30" s="5">
        <v>27</v>
      </c>
      <c r="B30" s="5" t="s">
        <v>93</v>
      </c>
      <c r="C30" s="5" t="s">
        <v>129</v>
      </c>
      <c r="D30" s="5" t="s">
        <v>187</v>
      </c>
      <c r="E30" s="5" t="s">
        <v>239</v>
      </c>
      <c r="F30" s="5" t="s">
        <v>30</v>
      </c>
      <c r="G30" s="5" t="s">
        <v>229</v>
      </c>
      <c r="H30" s="5">
        <f t="shared" si="0"/>
        <v>332</v>
      </c>
      <c r="I30" s="5">
        <v>134</v>
      </c>
      <c r="J30" s="5">
        <v>198</v>
      </c>
      <c r="K30" s="5">
        <f t="shared" si="1"/>
        <v>153000</v>
      </c>
      <c r="L30" s="5">
        <v>7700</v>
      </c>
      <c r="M30" s="5">
        <v>0</v>
      </c>
      <c r="N30" s="5">
        <v>68800</v>
      </c>
      <c r="O30" s="5">
        <v>0</v>
      </c>
      <c r="P30" s="5">
        <v>0</v>
      </c>
      <c r="Q30" s="5">
        <f t="shared" si="2"/>
        <v>68800</v>
      </c>
      <c r="R30" s="5">
        <v>76500</v>
      </c>
    </row>
    <row r="31" spans="1:18" s="11" customFormat="1" ht="56.25">
      <c r="A31" s="5">
        <v>28</v>
      </c>
      <c r="B31" s="5" t="s">
        <v>97</v>
      </c>
      <c r="C31" s="5" t="s">
        <v>130</v>
      </c>
      <c r="D31" s="5" t="s">
        <v>188</v>
      </c>
      <c r="E31" s="5" t="s">
        <v>240</v>
      </c>
      <c r="F31" s="5" t="s">
        <v>31</v>
      </c>
      <c r="G31" s="5" t="s">
        <v>229</v>
      </c>
      <c r="H31" s="5">
        <f t="shared" si="0"/>
        <v>90</v>
      </c>
      <c r="I31" s="5">
        <v>32</v>
      </c>
      <c r="J31" s="5">
        <v>58</v>
      </c>
      <c r="K31" s="5">
        <f t="shared" si="1"/>
        <v>89410</v>
      </c>
      <c r="L31" s="5">
        <v>4500</v>
      </c>
      <c r="M31" s="5">
        <v>0</v>
      </c>
      <c r="N31" s="5">
        <v>40210</v>
      </c>
      <c r="O31" s="5">
        <v>0</v>
      </c>
      <c r="P31" s="5">
        <v>0</v>
      </c>
      <c r="Q31" s="5">
        <f t="shared" si="2"/>
        <v>40210</v>
      </c>
      <c r="R31" s="5">
        <v>44700</v>
      </c>
    </row>
    <row r="32" spans="1:18" s="11" customFormat="1" ht="22.5">
      <c r="A32" s="5">
        <v>29</v>
      </c>
      <c r="B32" s="5" t="s">
        <v>100</v>
      </c>
      <c r="C32" s="5" t="s">
        <v>131</v>
      </c>
      <c r="D32" s="5" t="s">
        <v>189</v>
      </c>
      <c r="E32" s="5" t="s">
        <v>82</v>
      </c>
      <c r="F32" s="5" t="s">
        <v>32</v>
      </c>
      <c r="G32" s="5" t="s">
        <v>207</v>
      </c>
      <c r="H32" s="5">
        <f t="shared" si="0"/>
        <v>250</v>
      </c>
      <c r="I32" s="5">
        <v>112</v>
      </c>
      <c r="J32" s="5">
        <v>138</v>
      </c>
      <c r="K32" s="5">
        <f t="shared" si="1"/>
        <v>150395</v>
      </c>
      <c r="L32" s="5">
        <v>7602</v>
      </c>
      <c r="M32" s="5">
        <v>67596</v>
      </c>
      <c r="N32" s="5">
        <v>0</v>
      </c>
      <c r="O32" s="5">
        <v>0</v>
      </c>
      <c r="P32" s="5">
        <v>0</v>
      </c>
      <c r="Q32" s="5">
        <f t="shared" si="2"/>
        <v>67596</v>
      </c>
      <c r="R32" s="5">
        <v>75197</v>
      </c>
    </row>
    <row r="33" spans="1:18" s="11" customFormat="1" ht="33.75">
      <c r="A33" s="5">
        <v>30</v>
      </c>
      <c r="B33" s="5" t="s">
        <v>100</v>
      </c>
      <c r="C33" s="5" t="s">
        <v>132</v>
      </c>
      <c r="D33" s="5" t="s">
        <v>234</v>
      </c>
      <c r="E33" s="5" t="s">
        <v>83</v>
      </c>
      <c r="F33" s="5" t="s">
        <v>33</v>
      </c>
      <c r="G33" s="5" t="s">
        <v>207</v>
      </c>
      <c r="H33" s="5">
        <f t="shared" si="0"/>
        <v>184</v>
      </c>
      <c r="I33" s="5">
        <v>87</v>
      </c>
      <c r="J33" s="5">
        <v>97</v>
      </c>
      <c r="K33" s="5">
        <f t="shared" si="1"/>
        <v>111015</v>
      </c>
      <c r="L33" s="5">
        <v>5584</v>
      </c>
      <c r="M33" s="5">
        <v>50033</v>
      </c>
      <c r="N33" s="5">
        <v>0</v>
      </c>
      <c r="O33" s="5">
        <v>0</v>
      </c>
      <c r="P33" s="5">
        <v>0</v>
      </c>
      <c r="Q33" s="5">
        <f t="shared" si="2"/>
        <v>50033</v>
      </c>
      <c r="R33" s="5">
        <v>55398</v>
      </c>
    </row>
    <row r="34" spans="1:18" s="11" customFormat="1" ht="33.75">
      <c r="A34" s="5">
        <v>31</v>
      </c>
      <c r="B34" s="5" t="s">
        <v>100</v>
      </c>
      <c r="C34" s="5" t="s">
        <v>133</v>
      </c>
      <c r="D34" s="5" t="s">
        <v>190</v>
      </c>
      <c r="E34" s="5" t="s">
        <v>84</v>
      </c>
      <c r="F34" s="5" t="s">
        <v>34</v>
      </c>
      <c r="G34" s="5" t="s">
        <v>207</v>
      </c>
      <c r="H34" s="5">
        <f t="shared" si="0"/>
        <v>220</v>
      </c>
      <c r="I34" s="5">
        <v>70</v>
      </c>
      <c r="J34" s="5">
        <v>150</v>
      </c>
      <c r="K34" s="5">
        <f t="shared" si="1"/>
        <v>153000</v>
      </c>
      <c r="L34" s="5">
        <v>7625</v>
      </c>
      <c r="M34" s="5">
        <v>3052</v>
      </c>
      <c r="N34" s="5">
        <v>65888</v>
      </c>
      <c r="O34" s="5">
        <v>0</v>
      </c>
      <c r="P34" s="5">
        <v>0</v>
      </c>
      <c r="Q34" s="5">
        <f t="shared" si="2"/>
        <v>68940</v>
      </c>
      <c r="R34" s="5">
        <v>76435</v>
      </c>
    </row>
    <row r="35" spans="1:18" s="11" customFormat="1" ht="33.75">
      <c r="A35" s="5">
        <v>32</v>
      </c>
      <c r="B35" s="5" t="s">
        <v>101</v>
      </c>
      <c r="C35" s="5" t="s">
        <v>134</v>
      </c>
      <c r="D35" s="5" t="s">
        <v>191</v>
      </c>
      <c r="E35" s="5" t="s">
        <v>241</v>
      </c>
      <c r="F35" s="5" t="s">
        <v>35</v>
      </c>
      <c r="G35" s="5" t="s">
        <v>229</v>
      </c>
      <c r="H35" s="5">
        <f t="shared" si="0"/>
        <v>359</v>
      </c>
      <c r="I35" s="5">
        <v>150</v>
      </c>
      <c r="J35" s="5">
        <v>209</v>
      </c>
      <c r="K35" s="5">
        <f t="shared" si="1"/>
        <v>88910</v>
      </c>
      <c r="L35" s="5">
        <v>5955</v>
      </c>
      <c r="M35" s="5">
        <v>5700</v>
      </c>
      <c r="N35" s="5">
        <v>32800</v>
      </c>
      <c r="O35" s="5">
        <v>0</v>
      </c>
      <c r="P35" s="5">
        <v>0</v>
      </c>
      <c r="Q35" s="5">
        <f t="shared" si="2"/>
        <v>38500</v>
      </c>
      <c r="R35" s="5">
        <v>44455</v>
      </c>
    </row>
    <row r="36" spans="1:18" s="11" customFormat="1" ht="22.5">
      <c r="A36" s="5">
        <v>33</v>
      </c>
      <c r="B36" s="5" t="s">
        <v>100</v>
      </c>
      <c r="C36" s="5" t="s">
        <v>135</v>
      </c>
      <c r="D36" s="5" t="s">
        <v>192</v>
      </c>
      <c r="E36" s="5" t="s">
        <v>85</v>
      </c>
      <c r="F36" s="5" t="s">
        <v>36</v>
      </c>
      <c r="G36" s="6" t="s">
        <v>208</v>
      </c>
      <c r="H36" s="5">
        <f aca="true" t="shared" si="3" ref="H36:H55">SUM(I36:J36)</f>
        <v>214</v>
      </c>
      <c r="I36" s="5">
        <v>105</v>
      </c>
      <c r="J36" s="5">
        <v>109</v>
      </c>
      <c r="K36" s="5">
        <f aca="true" t="shared" si="4" ref="K36:K55">L36+M36+N36+O36+P36+R36</f>
        <v>61032</v>
      </c>
      <c r="L36" s="5">
        <v>8365</v>
      </c>
      <c r="M36" s="5">
        <v>0</v>
      </c>
      <c r="N36" s="5">
        <v>22137</v>
      </c>
      <c r="O36" s="5">
        <v>0</v>
      </c>
      <c r="P36" s="5">
        <v>0</v>
      </c>
      <c r="Q36" s="5">
        <f aca="true" t="shared" si="5" ref="Q36:Q55">M36+N36+P36</f>
        <v>22137</v>
      </c>
      <c r="R36" s="5">
        <v>30530</v>
      </c>
    </row>
    <row r="37" spans="1:18" s="11" customFormat="1" ht="58.5" customHeight="1">
      <c r="A37" s="5">
        <v>34</v>
      </c>
      <c r="B37" s="5" t="s">
        <v>100</v>
      </c>
      <c r="C37" s="5" t="s">
        <v>130</v>
      </c>
      <c r="D37" s="5" t="s">
        <v>235</v>
      </c>
      <c r="E37" s="5" t="s">
        <v>86</v>
      </c>
      <c r="F37" s="5" t="s">
        <v>37</v>
      </c>
      <c r="G37" s="5" t="s">
        <v>207</v>
      </c>
      <c r="H37" s="5">
        <f t="shared" si="3"/>
        <v>394</v>
      </c>
      <c r="I37" s="5">
        <v>182</v>
      </c>
      <c r="J37" s="5">
        <v>212</v>
      </c>
      <c r="K37" s="5">
        <f t="shared" si="4"/>
        <v>149999</v>
      </c>
      <c r="L37" s="5">
        <v>7499</v>
      </c>
      <c r="M37" s="5">
        <v>0</v>
      </c>
      <c r="N37" s="5">
        <v>67500</v>
      </c>
      <c r="O37" s="5">
        <v>0</v>
      </c>
      <c r="P37" s="5">
        <v>0</v>
      </c>
      <c r="Q37" s="5">
        <f t="shared" si="5"/>
        <v>67500</v>
      </c>
      <c r="R37" s="5">
        <v>75000</v>
      </c>
    </row>
    <row r="38" spans="1:18" s="11" customFormat="1" ht="22.5">
      <c r="A38" s="5">
        <v>35</v>
      </c>
      <c r="B38" s="5" t="s">
        <v>101</v>
      </c>
      <c r="C38" s="5" t="s">
        <v>136</v>
      </c>
      <c r="D38" s="5" t="s">
        <v>193</v>
      </c>
      <c r="E38" s="5" t="s">
        <v>87</v>
      </c>
      <c r="F38" s="5" t="s">
        <v>38</v>
      </c>
      <c r="G38" s="5" t="s">
        <v>207</v>
      </c>
      <c r="H38" s="5">
        <f t="shared" si="3"/>
        <v>658</v>
      </c>
      <c r="I38" s="5">
        <v>283</v>
      </c>
      <c r="J38" s="5">
        <v>375</v>
      </c>
      <c r="K38" s="5">
        <f t="shared" si="4"/>
        <v>100000</v>
      </c>
      <c r="L38" s="5">
        <v>5000</v>
      </c>
      <c r="M38" s="5">
        <v>5000</v>
      </c>
      <c r="N38" s="5">
        <v>40000</v>
      </c>
      <c r="O38" s="5">
        <v>0</v>
      </c>
      <c r="P38" s="5">
        <v>0</v>
      </c>
      <c r="Q38" s="5">
        <f t="shared" si="5"/>
        <v>45000</v>
      </c>
      <c r="R38" s="5">
        <v>50000</v>
      </c>
    </row>
    <row r="39" spans="1:18" s="11" customFormat="1" ht="33.75">
      <c r="A39" s="5">
        <v>36</v>
      </c>
      <c r="B39" s="5" t="s">
        <v>104</v>
      </c>
      <c r="C39" s="5" t="s">
        <v>137</v>
      </c>
      <c r="D39" s="5" t="s">
        <v>194</v>
      </c>
      <c r="E39" s="5" t="s">
        <v>88</v>
      </c>
      <c r="F39" s="5" t="s">
        <v>39</v>
      </c>
      <c r="G39" s="5" t="s">
        <v>207</v>
      </c>
      <c r="H39" s="5">
        <f t="shared" si="3"/>
        <v>251</v>
      </c>
      <c r="I39" s="5">
        <v>105</v>
      </c>
      <c r="J39" s="5">
        <v>146</v>
      </c>
      <c r="K39" s="5">
        <f t="shared" si="4"/>
        <v>40000</v>
      </c>
      <c r="L39" s="5">
        <v>5000</v>
      </c>
      <c r="M39" s="5">
        <v>7500</v>
      </c>
      <c r="N39" s="5">
        <v>7500</v>
      </c>
      <c r="O39" s="5">
        <v>0</v>
      </c>
      <c r="P39" s="5">
        <v>0</v>
      </c>
      <c r="Q39" s="5">
        <f t="shared" si="5"/>
        <v>15000</v>
      </c>
      <c r="R39" s="5">
        <v>20000</v>
      </c>
    </row>
    <row r="40" spans="1:18" s="11" customFormat="1" ht="33.75">
      <c r="A40" s="5">
        <v>37</v>
      </c>
      <c r="B40" s="5" t="s">
        <v>99</v>
      </c>
      <c r="C40" s="5" t="s">
        <v>138</v>
      </c>
      <c r="D40" s="5" t="s">
        <v>195</v>
      </c>
      <c r="E40" s="5" t="s">
        <v>89</v>
      </c>
      <c r="F40" s="5" t="s">
        <v>40</v>
      </c>
      <c r="G40" s="5" t="s">
        <v>207</v>
      </c>
      <c r="H40" s="5">
        <f t="shared" si="3"/>
        <v>233</v>
      </c>
      <c r="I40" s="5">
        <v>102</v>
      </c>
      <c r="J40" s="5">
        <v>131</v>
      </c>
      <c r="K40" s="5">
        <f t="shared" si="4"/>
        <v>120476</v>
      </c>
      <c r="L40" s="5">
        <v>6415</v>
      </c>
      <c r="M40" s="5">
        <v>0</v>
      </c>
      <c r="N40" s="5">
        <v>53861</v>
      </c>
      <c r="O40" s="5">
        <v>0</v>
      </c>
      <c r="P40" s="5">
        <v>0</v>
      </c>
      <c r="Q40" s="5">
        <f t="shared" si="5"/>
        <v>53861</v>
      </c>
      <c r="R40" s="5">
        <v>60200</v>
      </c>
    </row>
    <row r="41" spans="1:18" s="11" customFormat="1" ht="45">
      <c r="A41" s="5">
        <v>38</v>
      </c>
      <c r="B41" s="5" t="s">
        <v>104</v>
      </c>
      <c r="C41" s="5" t="s">
        <v>139</v>
      </c>
      <c r="D41" s="5" t="s">
        <v>236</v>
      </c>
      <c r="E41" s="5" t="s">
        <v>90</v>
      </c>
      <c r="F41" s="5" t="s">
        <v>41</v>
      </c>
      <c r="G41" s="5" t="s">
        <v>207</v>
      </c>
      <c r="H41" s="5">
        <f t="shared" si="3"/>
        <v>311</v>
      </c>
      <c r="I41" s="5">
        <v>137</v>
      </c>
      <c r="J41" s="5">
        <v>174</v>
      </c>
      <c r="K41" s="5">
        <f t="shared" si="4"/>
        <v>160000</v>
      </c>
      <c r="L41" s="5">
        <v>8000</v>
      </c>
      <c r="M41" s="5">
        <v>72000</v>
      </c>
      <c r="N41" s="5">
        <v>0</v>
      </c>
      <c r="O41" s="5">
        <v>0</v>
      </c>
      <c r="P41" s="5">
        <v>0</v>
      </c>
      <c r="Q41" s="5">
        <f t="shared" si="5"/>
        <v>72000</v>
      </c>
      <c r="R41" s="5">
        <v>80000</v>
      </c>
    </row>
    <row r="42" spans="1:18" s="11" customFormat="1" ht="45">
      <c r="A42" s="5">
        <v>39</v>
      </c>
      <c r="B42" s="5" t="s">
        <v>104</v>
      </c>
      <c r="C42" s="5" t="s">
        <v>140</v>
      </c>
      <c r="D42" s="5" t="s">
        <v>196</v>
      </c>
      <c r="E42" s="5" t="s">
        <v>91</v>
      </c>
      <c r="F42" s="5" t="s">
        <v>42</v>
      </c>
      <c r="G42" s="5" t="s">
        <v>209</v>
      </c>
      <c r="H42" s="5">
        <f t="shared" si="3"/>
        <v>597</v>
      </c>
      <c r="I42" s="5">
        <v>272</v>
      </c>
      <c r="J42" s="5">
        <v>325</v>
      </c>
      <c r="K42" s="5">
        <f t="shared" si="4"/>
        <v>80000</v>
      </c>
      <c r="L42" s="5">
        <v>4000</v>
      </c>
      <c r="M42" s="5">
        <v>18000</v>
      </c>
      <c r="N42" s="5">
        <v>18000</v>
      </c>
      <c r="O42" s="5">
        <v>0</v>
      </c>
      <c r="P42" s="5">
        <v>0</v>
      </c>
      <c r="Q42" s="5">
        <f t="shared" si="5"/>
        <v>36000</v>
      </c>
      <c r="R42" s="5">
        <v>40000</v>
      </c>
    </row>
    <row r="43" spans="1:18" s="11" customFormat="1" ht="33.75">
      <c r="A43" s="5">
        <v>40</v>
      </c>
      <c r="B43" s="5" t="s">
        <v>104</v>
      </c>
      <c r="C43" s="5" t="s">
        <v>141</v>
      </c>
      <c r="D43" s="5" t="s">
        <v>233</v>
      </c>
      <c r="E43" s="5" t="s">
        <v>92</v>
      </c>
      <c r="F43" s="5" t="s">
        <v>43</v>
      </c>
      <c r="G43" s="5" t="s">
        <v>207</v>
      </c>
      <c r="H43" s="5">
        <f t="shared" si="3"/>
        <v>208</v>
      </c>
      <c r="I43" s="5">
        <v>110</v>
      </c>
      <c r="J43" s="5">
        <v>98</v>
      </c>
      <c r="K43" s="5">
        <f t="shared" si="4"/>
        <v>48670</v>
      </c>
      <c r="L43" s="5">
        <v>4337</v>
      </c>
      <c r="M43" s="5">
        <v>20000</v>
      </c>
      <c r="N43" s="5">
        <v>0</v>
      </c>
      <c r="O43" s="5">
        <v>0</v>
      </c>
      <c r="P43" s="5">
        <v>0</v>
      </c>
      <c r="Q43" s="5">
        <f t="shared" si="5"/>
        <v>20000</v>
      </c>
      <c r="R43" s="5">
        <v>24333</v>
      </c>
    </row>
    <row r="44" spans="1:18" s="11" customFormat="1" ht="33.75">
      <c r="A44" s="5">
        <v>41</v>
      </c>
      <c r="B44" s="5" t="s">
        <v>97</v>
      </c>
      <c r="C44" s="5" t="s">
        <v>143</v>
      </c>
      <c r="D44" s="5" t="s">
        <v>197</v>
      </c>
      <c r="E44" s="5" t="s">
        <v>142</v>
      </c>
      <c r="F44" s="5" t="s">
        <v>44</v>
      </c>
      <c r="G44" s="5" t="s">
        <v>207</v>
      </c>
      <c r="H44" s="5">
        <f t="shared" si="3"/>
        <v>579</v>
      </c>
      <c r="I44" s="5">
        <v>239</v>
      </c>
      <c r="J44" s="5">
        <v>340</v>
      </c>
      <c r="K44" s="5">
        <f t="shared" si="4"/>
        <v>159000</v>
      </c>
      <c r="L44" s="5">
        <v>8096</v>
      </c>
      <c r="M44" s="5">
        <v>21286</v>
      </c>
      <c r="N44" s="5">
        <v>50218</v>
      </c>
      <c r="O44" s="5">
        <v>0</v>
      </c>
      <c r="P44" s="5">
        <v>0</v>
      </c>
      <c r="Q44" s="5">
        <f t="shared" si="5"/>
        <v>71504</v>
      </c>
      <c r="R44" s="5">
        <v>79400</v>
      </c>
    </row>
    <row r="45" spans="1:18" s="11" customFormat="1" ht="81" customHeight="1">
      <c r="A45" s="5">
        <v>42</v>
      </c>
      <c r="B45" s="5" t="s">
        <v>97</v>
      </c>
      <c r="C45" s="5" t="s">
        <v>145</v>
      </c>
      <c r="D45" s="5" t="s">
        <v>198</v>
      </c>
      <c r="E45" s="5" t="s">
        <v>144</v>
      </c>
      <c r="F45" s="5" t="s">
        <v>45</v>
      </c>
      <c r="G45" s="5" t="s">
        <v>207</v>
      </c>
      <c r="H45" s="5">
        <f t="shared" si="3"/>
        <v>1325</v>
      </c>
      <c r="I45" s="5">
        <v>531</v>
      </c>
      <c r="J45" s="5">
        <v>794</v>
      </c>
      <c r="K45" s="5">
        <f t="shared" si="4"/>
        <v>156000</v>
      </c>
      <c r="L45" s="5">
        <v>18250</v>
      </c>
      <c r="M45" s="5">
        <v>9750</v>
      </c>
      <c r="N45" s="5">
        <v>50000</v>
      </c>
      <c r="O45" s="5">
        <v>0</v>
      </c>
      <c r="P45" s="5">
        <v>0</v>
      </c>
      <c r="Q45" s="5">
        <f t="shared" si="5"/>
        <v>59750</v>
      </c>
      <c r="R45" s="5">
        <v>78000</v>
      </c>
    </row>
    <row r="46" spans="1:18" s="11" customFormat="1" ht="56.25">
      <c r="A46" s="5">
        <v>43</v>
      </c>
      <c r="B46" s="5" t="s">
        <v>95</v>
      </c>
      <c r="C46" s="5" t="s">
        <v>147</v>
      </c>
      <c r="D46" s="5" t="s">
        <v>199</v>
      </c>
      <c r="E46" s="5" t="s">
        <v>146</v>
      </c>
      <c r="F46" s="5" t="s">
        <v>46</v>
      </c>
      <c r="G46" s="6" t="s">
        <v>208</v>
      </c>
      <c r="H46" s="5">
        <f t="shared" si="3"/>
        <v>325</v>
      </c>
      <c r="I46" s="5">
        <v>120</v>
      </c>
      <c r="J46" s="5">
        <v>205</v>
      </c>
      <c r="K46" s="5">
        <f t="shared" si="4"/>
        <v>158832</v>
      </c>
      <c r="L46" s="5">
        <v>7875</v>
      </c>
      <c r="M46" s="5">
        <v>71578</v>
      </c>
      <c r="N46" s="5">
        <v>0</v>
      </c>
      <c r="O46" s="5">
        <v>0</v>
      </c>
      <c r="P46" s="5">
        <v>0</v>
      </c>
      <c r="Q46" s="5">
        <f t="shared" si="5"/>
        <v>71578</v>
      </c>
      <c r="R46" s="5">
        <v>79379</v>
      </c>
    </row>
    <row r="47" spans="1:18" s="11" customFormat="1" ht="33.75">
      <c r="A47" s="5">
        <v>44</v>
      </c>
      <c r="B47" s="5" t="s">
        <v>93</v>
      </c>
      <c r="C47" s="5" t="s">
        <v>149</v>
      </c>
      <c r="D47" s="5" t="s">
        <v>200</v>
      </c>
      <c r="E47" s="5" t="s">
        <v>148</v>
      </c>
      <c r="F47" s="5" t="s">
        <v>47</v>
      </c>
      <c r="G47" s="6" t="s">
        <v>208</v>
      </c>
      <c r="H47" s="5">
        <f t="shared" si="3"/>
        <v>1536</v>
      </c>
      <c r="I47" s="5">
        <v>683</v>
      </c>
      <c r="J47" s="5">
        <v>853</v>
      </c>
      <c r="K47" s="5">
        <f t="shared" si="4"/>
        <v>167564</v>
      </c>
      <c r="L47" s="5">
        <v>16164</v>
      </c>
      <c r="M47" s="5">
        <v>72000</v>
      </c>
      <c r="N47" s="5">
        <v>0</v>
      </c>
      <c r="O47" s="5">
        <v>0</v>
      </c>
      <c r="P47" s="5">
        <v>0</v>
      </c>
      <c r="Q47" s="5">
        <f t="shared" si="5"/>
        <v>72000</v>
      </c>
      <c r="R47" s="5">
        <v>79400</v>
      </c>
    </row>
    <row r="48" spans="1:18" s="11" customFormat="1" ht="33.75">
      <c r="A48" s="5">
        <v>45</v>
      </c>
      <c r="B48" s="5" t="s">
        <v>101</v>
      </c>
      <c r="C48" s="5" t="s">
        <v>151</v>
      </c>
      <c r="D48" s="5" t="s">
        <v>237</v>
      </c>
      <c r="E48" s="5" t="s">
        <v>150</v>
      </c>
      <c r="F48" s="5" t="s">
        <v>48</v>
      </c>
      <c r="G48" s="5" t="s">
        <v>207</v>
      </c>
      <c r="H48" s="5">
        <f t="shared" si="3"/>
        <v>315</v>
      </c>
      <c r="I48" s="5">
        <v>114</v>
      </c>
      <c r="J48" s="5">
        <v>201</v>
      </c>
      <c r="K48" s="5">
        <f t="shared" si="4"/>
        <v>160286</v>
      </c>
      <c r="L48" s="5">
        <v>8886</v>
      </c>
      <c r="M48" s="5">
        <v>72000</v>
      </c>
      <c r="N48" s="5">
        <v>0</v>
      </c>
      <c r="O48" s="5">
        <v>0</v>
      </c>
      <c r="P48" s="5">
        <v>0</v>
      </c>
      <c r="Q48" s="5">
        <f t="shared" si="5"/>
        <v>72000</v>
      </c>
      <c r="R48" s="5">
        <v>79400</v>
      </c>
    </row>
    <row r="49" spans="1:18" s="11" customFormat="1" ht="45">
      <c r="A49" s="5">
        <v>46</v>
      </c>
      <c r="B49" s="5" t="s">
        <v>94</v>
      </c>
      <c r="C49" s="5" t="s">
        <v>108</v>
      </c>
      <c r="D49" s="5" t="s">
        <v>238</v>
      </c>
      <c r="E49" s="5" t="s">
        <v>152</v>
      </c>
      <c r="F49" s="5" t="s">
        <v>49</v>
      </c>
      <c r="G49" s="5" t="s">
        <v>207</v>
      </c>
      <c r="H49" s="5">
        <f t="shared" si="3"/>
        <v>321</v>
      </c>
      <c r="I49" s="5">
        <v>141</v>
      </c>
      <c r="J49" s="5">
        <v>180</v>
      </c>
      <c r="K49" s="5">
        <f t="shared" si="4"/>
        <v>225000</v>
      </c>
      <c r="L49" s="5">
        <v>11250</v>
      </c>
      <c r="M49" s="5">
        <v>25000</v>
      </c>
      <c r="N49" s="5">
        <v>109350</v>
      </c>
      <c r="O49" s="5">
        <v>0</v>
      </c>
      <c r="P49" s="5">
        <v>0</v>
      </c>
      <c r="Q49" s="5">
        <f t="shared" si="5"/>
        <v>134350</v>
      </c>
      <c r="R49" s="5">
        <v>79400</v>
      </c>
    </row>
    <row r="50" spans="1:18" s="11" customFormat="1" ht="45">
      <c r="A50" s="5">
        <v>47</v>
      </c>
      <c r="B50" s="5" t="s">
        <v>101</v>
      </c>
      <c r="C50" s="5" t="s">
        <v>153</v>
      </c>
      <c r="D50" s="5" t="s">
        <v>201</v>
      </c>
      <c r="E50" s="5" t="s">
        <v>154</v>
      </c>
      <c r="F50" s="5" t="s">
        <v>50</v>
      </c>
      <c r="G50" s="5" t="s">
        <v>207</v>
      </c>
      <c r="H50" s="5">
        <f t="shared" si="3"/>
        <v>497</v>
      </c>
      <c r="I50" s="5">
        <v>270</v>
      </c>
      <c r="J50" s="5">
        <v>227</v>
      </c>
      <c r="K50" s="5">
        <f t="shared" si="4"/>
        <v>99697</v>
      </c>
      <c r="L50" s="5">
        <v>5000</v>
      </c>
      <c r="M50" s="5">
        <v>45000</v>
      </c>
      <c r="N50" s="5">
        <v>0</v>
      </c>
      <c r="O50" s="5">
        <v>0</v>
      </c>
      <c r="P50" s="5">
        <v>0</v>
      </c>
      <c r="Q50" s="5">
        <f t="shared" si="5"/>
        <v>45000</v>
      </c>
      <c r="R50" s="5">
        <v>49697</v>
      </c>
    </row>
    <row r="51" spans="1:18" s="11" customFormat="1" ht="45">
      <c r="A51" s="5">
        <v>48</v>
      </c>
      <c r="B51" s="13" t="s">
        <v>98</v>
      </c>
      <c r="C51" s="5" t="s">
        <v>156</v>
      </c>
      <c r="D51" s="5" t="s">
        <v>202</v>
      </c>
      <c r="E51" s="5" t="s">
        <v>155</v>
      </c>
      <c r="F51" s="5" t="s">
        <v>51</v>
      </c>
      <c r="G51" s="5" t="s">
        <v>207</v>
      </c>
      <c r="H51" s="5">
        <f t="shared" si="3"/>
        <v>1840</v>
      </c>
      <c r="I51" s="5">
        <v>730</v>
      </c>
      <c r="J51" s="5">
        <v>1110</v>
      </c>
      <c r="K51" s="5">
        <f t="shared" si="4"/>
        <v>135450</v>
      </c>
      <c r="L51" s="5">
        <v>6450</v>
      </c>
      <c r="M51" s="5">
        <v>0</v>
      </c>
      <c r="N51" s="5">
        <v>50000</v>
      </c>
      <c r="O51" s="5">
        <v>0</v>
      </c>
      <c r="P51" s="5">
        <v>0</v>
      </c>
      <c r="Q51" s="5">
        <f t="shared" si="5"/>
        <v>50000</v>
      </c>
      <c r="R51" s="5">
        <v>79000</v>
      </c>
    </row>
    <row r="52" spans="1:18" s="11" customFormat="1" ht="33.75">
      <c r="A52" s="5">
        <v>49</v>
      </c>
      <c r="B52" s="5" t="s">
        <v>95</v>
      </c>
      <c r="C52" s="5" t="s">
        <v>110</v>
      </c>
      <c r="D52" s="5" t="s">
        <v>203</v>
      </c>
      <c r="E52" s="5" t="s">
        <v>157</v>
      </c>
      <c r="F52" s="5" t="s">
        <v>52</v>
      </c>
      <c r="G52" s="5" t="s">
        <v>207</v>
      </c>
      <c r="H52" s="5">
        <f t="shared" si="3"/>
        <v>2180</v>
      </c>
      <c r="I52" s="5">
        <v>997</v>
      </c>
      <c r="J52" s="5">
        <v>1183</v>
      </c>
      <c r="K52" s="5">
        <f t="shared" si="4"/>
        <v>150489</v>
      </c>
      <c r="L52" s="5">
        <v>9241</v>
      </c>
      <c r="M52" s="5">
        <v>32248</v>
      </c>
      <c r="N52" s="5">
        <v>30000</v>
      </c>
      <c r="O52" s="5">
        <v>0</v>
      </c>
      <c r="P52" s="5">
        <v>0</v>
      </c>
      <c r="Q52" s="5">
        <f t="shared" si="5"/>
        <v>62248</v>
      </c>
      <c r="R52" s="5">
        <v>79000</v>
      </c>
    </row>
    <row r="53" spans="1:18" s="11" customFormat="1" ht="45">
      <c r="A53" s="5">
        <v>50</v>
      </c>
      <c r="B53" s="5" t="s">
        <v>95</v>
      </c>
      <c r="C53" s="5" t="s">
        <v>158</v>
      </c>
      <c r="D53" s="5" t="s">
        <v>204</v>
      </c>
      <c r="E53" s="5" t="s">
        <v>159</v>
      </c>
      <c r="F53" s="5" t="s">
        <v>53</v>
      </c>
      <c r="G53" s="5" t="s">
        <v>207</v>
      </c>
      <c r="H53" s="5">
        <f t="shared" si="3"/>
        <v>425</v>
      </c>
      <c r="I53" s="5">
        <v>199</v>
      </c>
      <c r="J53" s="5">
        <v>226</v>
      </c>
      <c r="K53" s="5">
        <f t="shared" si="4"/>
        <v>116297</v>
      </c>
      <c r="L53" s="5">
        <v>6148</v>
      </c>
      <c r="M53" s="5">
        <v>20349</v>
      </c>
      <c r="N53" s="5">
        <v>20000</v>
      </c>
      <c r="O53" s="5">
        <v>0</v>
      </c>
      <c r="P53" s="5">
        <v>0</v>
      </c>
      <c r="Q53" s="5">
        <f t="shared" si="5"/>
        <v>40349</v>
      </c>
      <c r="R53" s="5">
        <v>69800</v>
      </c>
    </row>
    <row r="54" spans="1:18" s="11" customFormat="1" ht="45">
      <c r="A54" s="5">
        <v>51</v>
      </c>
      <c r="B54" s="5" t="s">
        <v>93</v>
      </c>
      <c r="C54" s="5" t="s">
        <v>161</v>
      </c>
      <c r="D54" s="5" t="s">
        <v>205</v>
      </c>
      <c r="E54" s="5" t="s">
        <v>160</v>
      </c>
      <c r="F54" s="5" t="s">
        <v>54</v>
      </c>
      <c r="G54" s="6" t="s">
        <v>208</v>
      </c>
      <c r="H54" s="5">
        <f t="shared" si="3"/>
        <v>505</v>
      </c>
      <c r="I54" s="5">
        <v>213</v>
      </c>
      <c r="J54" s="5">
        <v>292</v>
      </c>
      <c r="K54" s="5">
        <f t="shared" si="4"/>
        <v>164030</v>
      </c>
      <c r="L54" s="5">
        <v>13530</v>
      </c>
      <c r="M54" s="5">
        <v>72000</v>
      </c>
      <c r="N54" s="5">
        <v>0</v>
      </c>
      <c r="O54" s="5">
        <v>0</v>
      </c>
      <c r="P54" s="5">
        <v>0</v>
      </c>
      <c r="Q54" s="5">
        <f t="shared" si="5"/>
        <v>72000</v>
      </c>
      <c r="R54" s="5">
        <v>78500</v>
      </c>
    </row>
    <row r="55" spans="1:18" s="11" customFormat="1" ht="34.5" thickBot="1">
      <c r="A55" s="5">
        <v>52</v>
      </c>
      <c r="B55" s="5" t="s">
        <v>101</v>
      </c>
      <c r="C55" s="5" t="s">
        <v>163</v>
      </c>
      <c r="D55" s="5" t="s">
        <v>206</v>
      </c>
      <c r="E55" s="5" t="s">
        <v>162</v>
      </c>
      <c r="F55" s="5" t="s">
        <v>55</v>
      </c>
      <c r="G55" s="5" t="s">
        <v>207</v>
      </c>
      <c r="H55" s="5">
        <f t="shared" si="3"/>
        <v>964</v>
      </c>
      <c r="I55" s="5">
        <v>395</v>
      </c>
      <c r="J55" s="5">
        <v>569</v>
      </c>
      <c r="K55" s="5">
        <f t="shared" si="4"/>
        <v>120994</v>
      </c>
      <c r="L55" s="5">
        <v>6034</v>
      </c>
      <c r="M55" s="5">
        <v>0</v>
      </c>
      <c r="N55" s="5">
        <v>36460</v>
      </c>
      <c r="O55" s="5">
        <v>0</v>
      </c>
      <c r="P55" s="5">
        <v>0</v>
      </c>
      <c r="Q55" s="5">
        <f t="shared" si="5"/>
        <v>36460</v>
      </c>
      <c r="R55" s="5">
        <v>78500</v>
      </c>
    </row>
    <row r="56" spans="1:18" s="18" customFormat="1" ht="12" thickBot="1">
      <c r="A56" s="14" t="s">
        <v>2</v>
      </c>
      <c r="B56" s="15"/>
      <c r="C56" s="15"/>
      <c r="D56" s="15"/>
      <c r="E56" s="15"/>
      <c r="F56" s="15">
        <f>COUNTA(F4:F55)</f>
        <v>52</v>
      </c>
      <c r="G56" s="16"/>
      <c r="H56" s="17">
        <f>SUM(H4:H55)</f>
        <v>30615</v>
      </c>
      <c r="I56" s="17">
        <f>SUM(I4:I55)</f>
        <v>13510</v>
      </c>
      <c r="J56" s="17">
        <f>SUM(J4:J55)</f>
        <v>17105</v>
      </c>
      <c r="K56" s="17">
        <f>SUM(K4:K55)</f>
        <v>7251106</v>
      </c>
      <c r="L56" s="17">
        <f>SUM(L4:L55)</f>
        <v>452824</v>
      </c>
      <c r="M56" s="17">
        <f>SUM(M4:M55)</f>
        <v>1229177</v>
      </c>
      <c r="N56" s="17">
        <f>SUM(N4:N55)</f>
        <v>2005963</v>
      </c>
      <c r="O56" s="17">
        <f>SUM(O4:O55)</f>
        <v>0</v>
      </c>
      <c r="P56" s="17">
        <f>SUM(P4:P55)</f>
        <v>0</v>
      </c>
      <c r="Q56" s="17">
        <f>SUM(Q4:Q55)</f>
        <v>3235140</v>
      </c>
      <c r="R56" s="17">
        <f>SUM(R4:R55)</f>
        <v>3563142</v>
      </c>
    </row>
    <row r="57" spans="1:18" s="11" customFormat="1" ht="11.25">
      <c r="A57" s="19"/>
      <c r="G57" s="20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</row>
    <row r="58" spans="1:18" s="11" customFormat="1" ht="12" thickBot="1">
      <c r="A58" s="19"/>
      <c r="G58" s="20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</row>
    <row r="59" spans="1:18" s="11" customFormat="1" ht="11.25">
      <c r="A59" s="19"/>
      <c r="E59" s="34" t="s">
        <v>227</v>
      </c>
      <c r="F59" s="35"/>
      <c r="G59" s="36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</row>
    <row r="60" spans="1:18" s="11" customFormat="1" ht="22.5">
      <c r="A60" s="19"/>
      <c r="E60" s="37">
        <v>1</v>
      </c>
      <c r="F60" s="38" t="s">
        <v>209</v>
      </c>
      <c r="G60" s="21">
        <f>COUNTIF(G4:G55,"Охорона здоров'я")</f>
        <v>1</v>
      </c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</row>
    <row r="61" spans="1:18" s="11" customFormat="1" ht="33.75">
      <c r="A61" s="19"/>
      <c r="E61" s="37">
        <v>2</v>
      </c>
      <c r="F61" s="38" t="s">
        <v>207</v>
      </c>
      <c r="G61" s="21">
        <f>COUNTIF(G4:G55,"Енергозберігаючі заходи")</f>
        <v>34</v>
      </c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</row>
    <row r="62" spans="1:18" s="11" customFormat="1" ht="22.5">
      <c r="A62" s="19"/>
      <c r="E62" s="37">
        <v>3</v>
      </c>
      <c r="F62" s="38" t="s">
        <v>208</v>
      </c>
      <c r="G62" s="21">
        <f>COUNTIF(G4:G55,"Водопостачання")</f>
        <v>14</v>
      </c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</row>
    <row r="63" spans="1:18" s="11" customFormat="1" ht="56.25">
      <c r="A63" s="19"/>
      <c r="E63" s="37">
        <v>4</v>
      </c>
      <c r="F63" s="38" t="s">
        <v>228</v>
      </c>
      <c r="G63" s="21">
        <f>COUNTIF(G5:G55,"Охорона навколишнього середовища")</f>
        <v>0</v>
      </c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</row>
    <row r="64" spans="1:18" s="11" customFormat="1" ht="23.25" thickBot="1">
      <c r="A64" s="19"/>
      <c r="E64" s="39">
        <v>5</v>
      </c>
      <c r="F64" s="40" t="s">
        <v>229</v>
      </c>
      <c r="G64" s="41">
        <f>COUNTIF(G4:G55,"Шкільний автобус")</f>
        <v>3</v>
      </c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</row>
    <row r="65" spans="1:18" s="11" customFormat="1" ht="12" thickBot="1">
      <c r="A65" s="19"/>
      <c r="E65" s="42"/>
      <c r="F65" s="42"/>
      <c r="G65" s="43">
        <f>SUM(G60:G64)</f>
        <v>52</v>
      </c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</row>
    <row r="66" ht="11.25">
      <c r="E66" s="11"/>
    </row>
    <row r="67" ht="11.25">
      <c r="E67" s="11"/>
    </row>
    <row r="68" ht="11.25">
      <c r="E68" s="11"/>
    </row>
    <row r="69" ht="11.25">
      <c r="E69" s="11"/>
    </row>
    <row r="70" ht="11.25">
      <c r="E70" s="11"/>
    </row>
    <row r="71" ht="11.25">
      <c r="E71" s="11"/>
    </row>
    <row r="72" ht="11.25">
      <c r="E72" s="11"/>
    </row>
    <row r="73" ht="11.25">
      <c r="E73" s="11"/>
    </row>
    <row r="74" ht="11.25">
      <c r="E74" s="11"/>
    </row>
    <row r="75" ht="11.25">
      <c r="E75" s="11"/>
    </row>
    <row r="76" ht="11.25">
      <c r="E76" s="11"/>
    </row>
    <row r="77" ht="11.25">
      <c r="E77" s="11"/>
    </row>
    <row r="78" ht="11.25">
      <c r="E78" s="11"/>
    </row>
    <row r="79" ht="11.25">
      <c r="E79" s="11"/>
    </row>
    <row r="80" ht="11.25">
      <c r="E80" s="11"/>
    </row>
    <row r="81" ht="11.25">
      <c r="E81" s="11"/>
    </row>
    <row r="82" ht="11.25">
      <c r="E82" s="11"/>
    </row>
    <row r="83" ht="11.25">
      <c r="E83" s="11"/>
    </row>
    <row r="84" ht="11.25">
      <c r="E84" s="11"/>
    </row>
    <row r="85" ht="11.25">
      <c r="E85" s="11"/>
    </row>
    <row r="86" ht="11.25">
      <c r="E86" s="11"/>
    </row>
    <row r="87" ht="11.25">
      <c r="E87" s="11"/>
    </row>
    <row r="88" ht="11.25">
      <c r="E88" s="11"/>
    </row>
    <row r="89" ht="11.25">
      <c r="E89" s="11"/>
    </row>
    <row r="90" ht="11.25">
      <c r="E90" s="11"/>
    </row>
    <row r="91" ht="11.25">
      <c r="E91" s="11"/>
    </row>
    <row r="92" ht="11.25">
      <c r="E92" s="11"/>
    </row>
    <row r="93" ht="11.25">
      <c r="E93" s="11"/>
    </row>
    <row r="94" ht="11.25">
      <c r="E94" s="11"/>
    </row>
    <row r="95" ht="11.25">
      <c r="E95" s="11"/>
    </row>
    <row r="96" ht="11.25">
      <c r="E96" s="11"/>
    </row>
    <row r="97" ht="11.25">
      <c r="E97" s="11"/>
    </row>
    <row r="98" ht="11.25">
      <c r="E98" s="11"/>
    </row>
    <row r="99" ht="11.25">
      <c r="E99" s="11"/>
    </row>
    <row r="100" ht="11.25">
      <c r="E100" s="11"/>
    </row>
    <row r="101" ht="11.25">
      <c r="E101" s="11"/>
    </row>
    <row r="102" ht="11.25">
      <c r="E102" s="11"/>
    </row>
    <row r="103" ht="11.25">
      <c r="E103" s="11"/>
    </row>
    <row r="104" ht="11.25">
      <c r="E104" s="11"/>
    </row>
    <row r="105" ht="11.25">
      <c r="E105" s="11"/>
    </row>
    <row r="106" ht="11.25">
      <c r="E106" s="11"/>
    </row>
    <row r="107" ht="11.25">
      <c r="E107" s="11"/>
    </row>
    <row r="108" ht="11.25">
      <c r="E108" s="11"/>
    </row>
    <row r="109" ht="11.25">
      <c r="E109" s="11"/>
    </row>
    <row r="110" ht="11.25">
      <c r="E110" s="11"/>
    </row>
    <row r="111" ht="11.25">
      <c r="E111" s="11"/>
    </row>
    <row r="112" ht="11.25">
      <c r="E112" s="11"/>
    </row>
    <row r="113" ht="11.25">
      <c r="E113" s="11"/>
    </row>
    <row r="114" ht="11.25">
      <c r="E114" s="11"/>
    </row>
    <row r="115" ht="11.25">
      <c r="E115" s="11"/>
    </row>
    <row r="116" ht="11.25">
      <c r="E116" s="11"/>
    </row>
    <row r="117" ht="11.25">
      <c r="E117" s="11"/>
    </row>
    <row r="118" ht="11.25">
      <c r="E118" s="11"/>
    </row>
    <row r="119" ht="11.25">
      <c r="E119" s="11"/>
    </row>
    <row r="120" ht="11.25">
      <c r="E120" s="11"/>
    </row>
    <row r="121" ht="11.25">
      <c r="E121" s="11"/>
    </row>
    <row r="122" ht="11.25">
      <c r="E122" s="11"/>
    </row>
    <row r="123" ht="11.25">
      <c r="E123" s="11"/>
    </row>
    <row r="124" ht="11.25">
      <c r="E124" s="11"/>
    </row>
    <row r="125" ht="11.25">
      <c r="E125" s="11"/>
    </row>
    <row r="126" ht="11.25">
      <c r="E126" s="11"/>
    </row>
    <row r="127" ht="11.25">
      <c r="E127" s="11"/>
    </row>
    <row r="128" ht="11.25">
      <c r="E128" s="11"/>
    </row>
    <row r="129" ht="11.25">
      <c r="E129" s="11"/>
    </row>
    <row r="130" ht="11.25">
      <c r="E130" s="11"/>
    </row>
    <row r="131" ht="11.25">
      <c r="E131" s="11"/>
    </row>
    <row r="132" ht="11.25">
      <c r="E132" s="11"/>
    </row>
    <row r="133" ht="11.25">
      <c r="E133" s="11"/>
    </row>
    <row r="134" ht="11.25">
      <c r="E134" s="11"/>
    </row>
    <row r="135" ht="11.25">
      <c r="E135" s="11"/>
    </row>
    <row r="136" ht="11.25">
      <c r="E136" s="11"/>
    </row>
    <row r="137" ht="11.25">
      <c r="E137" s="11"/>
    </row>
    <row r="138" ht="11.25">
      <c r="E138" s="11"/>
    </row>
    <row r="139" ht="11.25">
      <c r="E139" s="11"/>
    </row>
    <row r="140" ht="11.25">
      <c r="E140" s="11"/>
    </row>
    <row r="141" ht="11.25">
      <c r="E141" s="11"/>
    </row>
    <row r="142" ht="11.25">
      <c r="E142" s="11"/>
    </row>
    <row r="143" ht="11.25">
      <c r="E143" s="11"/>
    </row>
    <row r="144" ht="11.25">
      <c r="E144" s="11"/>
    </row>
    <row r="145" ht="11.25">
      <c r="E145" s="11"/>
    </row>
    <row r="146" ht="11.25">
      <c r="E146" s="11"/>
    </row>
    <row r="147" ht="11.25">
      <c r="E147" s="11"/>
    </row>
    <row r="148" ht="11.25">
      <c r="E148" s="11"/>
    </row>
    <row r="149" ht="11.25">
      <c r="E149" s="11"/>
    </row>
    <row r="150" ht="11.25">
      <c r="E150" s="11"/>
    </row>
    <row r="151" ht="11.25">
      <c r="E151" s="11"/>
    </row>
    <row r="152" ht="11.25">
      <c r="E152" s="11"/>
    </row>
    <row r="153" ht="11.25">
      <c r="E153" s="11"/>
    </row>
    <row r="154" ht="11.25">
      <c r="E154" s="11"/>
    </row>
    <row r="155" ht="11.25">
      <c r="E155" s="11"/>
    </row>
    <row r="156" ht="11.25">
      <c r="E156" s="11"/>
    </row>
    <row r="157" ht="11.25">
      <c r="E157" s="11"/>
    </row>
    <row r="158" ht="11.25">
      <c r="E158" s="11"/>
    </row>
    <row r="159" ht="11.25">
      <c r="E159" s="11"/>
    </row>
    <row r="160" ht="11.25">
      <c r="E160" s="11"/>
    </row>
    <row r="161" ht="11.25">
      <c r="E161" s="11"/>
    </row>
    <row r="162" ht="11.25">
      <c r="E162" s="11"/>
    </row>
    <row r="163" ht="11.25">
      <c r="E163" s="11"/>
    </row>
    <row r="164" ht="11.25">
      <c r="E164" s="11"/>
    </row>
    <row r="165" ht="11.25">
      <c r="E165" s="11"/>
    </row>
    <row r="166" ht="11.25">
      <c r="E166" s="11"/>
    </row>
    <row r="167" ht="11.25">
      <c r="E167" s="11"/>
    </row>
    <row r="168" ht="11.25">
      <c r="E168" s="11"/>
    </row>
    <row r="169" ht="11.25">
      <c r="E169" s="11"/>
    </row>
    <row r="170" ht="11.25">
      <c r="E170" s="11"/>
    </row>
    <row r="171" ht="11.25">
      <c r="E171" s="11"/>
    </row>
    <row r="172" ht="11.25">
      <c r="E172" s="11"/>
    </row>
    <row r="173" ht="11.25">
      <c r="E173" s="11"/>
    </row>
    <row r="174" ht="11.25">
      <c r="E174" s="11"/>
    </row>
    <row r="175" ht="11.25">
      <c r="E175" s="11"/>
    </row>
    <row r="176" ht="11.25">
      <c r="E176" s="11"/>
    </row>
    <row r="177" ht="11.25">
      <c r="E177" s="11"/>
    </row>
    <row r="178" ht="11.25">
      <c r="E178" s="11"/>
    </row>
    <row r="179" ht="11.25">
      <c r="E179" s="11"/>
    </row>
    <row r="180" ht="11.25">
      <c r="E180" s="11"/>
    </row>
    <row r="181" ht="11.25">
      <c r="E181" s="11"/>
    </row>
    <row r="182" ht="11.25">
      <c r="E182" s="11"/>
    </row>
    <row r="183" ht="11.25">
      <c r="E183" s="11"/>
    </row>
    <row r="184" ht="11.25">
      <c r="E184" s="11"/>
    </row>
    <row r="185" ht="11.25">
      <c r="E185" s="11"/>
    </row>
    <row r="186" ht="11.25">
      <c r="E186" s="11"/>
    </row>
    <row r="187" ht="11.25">
      <c r="E187" s="11"/>
    </row>
    <row r="188" ht="11.25">
      <c r="E188" s="11"/>
    </row>
    <row r="189" ht="11.25">
      <c r="E189" s="11"/>
    </row>
    <row r="190" ht="11.25">
      <c r="E190" s="11"/>
    </row>
    <row r="191" ht="11.25">
      <c r="E191" s="11"/>
    </row>
    <row r="192" ht="11.25">
      <c r="E192" s="11"/>
    </row>
    <row r="193" ht="11.25">
      <c r="E193" s="11"/>
    </row>
    <row r="194" ht="11.25">
      <c r="E194" s="11"/>
    </row>
    <row r="195" ht="11.25">
      <c r="E195" s="11"/>
    </row>
    <row r="196" ht="11.25">
      <c r="E196" s="11"/>
    </row>
    <row r="197" ht="11.25">
      <c r="E197" s="11"/>
    </row>
    <row r="198" ht="11.25">
      <c r="E198" s="11"/>
    </row>
    <row r="199" ht="11.25">
      <c r="E199" s="11"/>
    </row>
    <row r="200" ht="11.25">
      <c r="E200" s="11"/>
    </row>
    <row r="201" ht="11.25">
      <c r="E201" s="11"/>
    </row>
    <row r="202" ht="11.25">
      <c r="E202" s="11"/>
    </row>
    <row r="203" ht="11.25">
      <c r="E203" s="11"/>
    </row>
    <row r="204" ht="11.25">
      <c r="E204" s="11"/>
    </row>
    <row r="205" ht="11.25">
      <c r="E205" s="11"/>
    </row>
    <row r="206" ht="11.25">
      <c r="E206" s="11"/>
    </row>
    <row r="207" ht="11.25">
      <c r="E207" s="11"/>
    </row>
    <row r="208" ht="11.25">
      <c r="E208" s="11"/>
    </row>
    <row r="209" ht="11.25">
      <c r="E209" s="11"/>
    </row>
    <row r="210" ht="11.25">
      <c r="E210" s="11"/>
    </row>
    <row r="211" ht="11.25">
      <c r="E211" s="11"/>
    </row>
    <row r="212" ht="11.25">
      <c r="E212" s="11"/>
    </row>
    <row r="213" ht="11.25">
      <c r="E213" s="11"/>
    </row>
    <row r="214" ht="11.25">
      <c r="E214" s="11"/>
    </row>
    <row r="215" ht="11.25">
      <c r="E215" s="11"/>
    </row>
    <row r="216" ht="11.25">
      <c r="E216" s="11"/>
    </row>
    <row r="217" ht="11.25">
      <c r="E217" s="11"/>
    </row>
    <row r="218" ht="11.25">
      <c r="E218" s="11"/>
    </row>
  </sheetData>
  <sheetProtection/>
  <mergeCells count="11">
    <mergeCell ref="E59:G59"/>
    <mergeCell ref="K2:K3"/>
    <mergeCell ref="L2:R2"/>
    <mergeCell ref="F2:F3"/>
    <mergeCell ref="E2:E3"/>
    <mergeCell ref="A2:A3"/>
    <mergeCell ref="B2:B3"/>
    <mergeCell ref="G2:G3"/>
    <mergeCell ref="H2:J2"/>
    <mergeCell ref="D2:D3"/>
    <mergeCell ref="C2:C3"/>
  </mergeCells>
  <printOptions horizontalCentered="1"/>
  <pageMargins left="0.35433070866141736" right="0.35433070866141736" top="0.7874015748031497" bottom="0.3937007874015748" header="0.5118110236220472" footer="0.5118110236220472"/>
  <pageSetup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UNDP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CBI</dc:creator>
  <cp:keywords/>
  <dc:description/>
  <cp:lastModifiedBy>CBI</cp:lastModifiedBy>
  <dcterms:created xsi:type="dcterms:W3CDTF">2010-12-09T14:07:47Z</dcterms:created>
  <dcterms:modified xsi:type="dcterms:W3CDTF">2011-01-17T12:45:19Z</dcterms:modified>
  <cp:category/>
  <cp:version/>
  <cp:contentType/>
  <cp:contentStatus/>
</cp:coreProperties>
</file>